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jo.vukusic\Documents\Županija\Plan 2025 - 2027\"/>
    </mc:Choice>
  </mc:AlternateContent>
  <xr:revisionPtr revIDLastSave="0" documentId="8_{8A976D6B-2484-4833-98EA-1EE3A5AD4F8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DZSDŽ" sheetId="2" r:id="rId1"/>
  </sheets>
  <definedNames>
    <definedName name="_xlnm.Print_Area" localSheetId="0">DZSDŽ!$A$1:$G$261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1" i="2" l="1"/>
  <c r="E61" i="2"/>
  <c r="F61" i="2"/>
  <c r="E161" i="2"/>
  <c r="G12" i="2"/>
  <c r="F12" i="2"/>
  <c r="I32" i="2"/>
  <c r="F31" i="2"/>
  <c r="G31" i="2"/>
  <c r="E31" i="2"/>
  <c r="F147" i="2"/>
  <c r="G147" i="2"/>
  <c r="E147" i="2"/>
  <c r="D245" i="2"/>
  <c r="D220" i="2"/>
  <c r="D61" i="2"/>
  <c r="G229" i="2"/>
  <c r="G220" i="2" s="1"/>
  <c r="F229" i="2"/>
  <c r="F220" i="2" s="1"/>
  <c r="E229" i="2"/>
  <c r="E220" i="2" s="1"/>
  <c r="G21" i="2"/>
  <c r="F21" i="2"/>
  <c r="E21" i="2"/>
  <c r="F254" i="2"/>
  <c r="G254" i="2"/>
  <c r="E254" i="2"/>
  <c r="G26" i="2"/>
  <c r="F26" i="2"/>
  <c r="F11" i="2" s="1"/>
  <c r="I12" i="2" s="1"/>
  <c r="G246" i="2"/>
  <c r="G245" i="2" s="1"/>
  <c r="F246" i="2"/>
  <c r="G196" i="2"/>
  <c r="F196" i="2"/>
  <c r="G194" i="2"/>
  <c r="F194" i="2"/>
  <c r="G192" i="2"/>
  <c r="F192" i="2"/>
  <c r="G190" i="2"/>
  <c r="F190" i="2"/>
  <c r="G189" i="2"/>
  <c r="G188" i="2" s="1"/>
  <c r="F189" i="2"/>
  <c r="F188" i="2" s="1"/>
  <c r="G34" i="2"/>
  <c r="F34" i="2"/>
  <c r="G161" i="2"/>
  <c r="F161" i="2"/>
  <c r="G134" i="2"/>
  <c r="F134" i="2"/>
  <c r="E134" i="2"/>
  <c r="G150" i="2"/>
  <c r="F150" i="2"/>
  <c r="F86" i="2"/>
  <c r="G71" i="2"/>
  <c r="F71" i="2"/>
  <c r="E34" i="2"/>
  <c r="E26" i="2"/>
  <c r="E150" i="2"/>
  <c r="E246" i="2"/>
  <c r="E245" i="2" s="1"/>
  <c r="E86" i="2"/>
  <c r="E196" i="2"/>
  <c r="D196" i="2"/>
  <c r="E194" i="2"/>
  <c r="D194" i="2"/>
  <c r="E192" i="2"/>
  <c r="D192" i="2"/>
  <c r="E190" i="2"/>
  <c r="D190" i="2"/>
  <c r="E211" i="2"/>
  <c r="F211" i="2"/>
  <c r="G211" i="2"/>
  <c r="D211" i="2"/>
  <c r="F245" i="2" l="1"/>
  <c r="D189" i="2"/>
  <c r="D188" i="2" s="1"/>
  <c r="E189" i="2"/>
  <c r="E188" i="2" s="1"/>
  <c r="I71" i="2"/>
  <c r="J71" i="2"/>
  <c r="E146" i="2"/>
  <c r="F146" i="2"/>
  <c r="G146" i="2"/>
  <c r="G11" i="2"/>
  <c r="J12" i="2" s="1"/>
  <c r="E206" i="2"/>
  <c r="F206" i="2"/>
  <c r="F205" i="2" s="1"/>
  <c r="G206" i="2"/>
  <c r="G205" i="2" s="1"/>
  <c r="D206" i="2"/>
  <c r="D205" i="2" s="1"/>
  <c r="D11" i="2"/>
  <c r="E71" i="2"/>
  <c r="H71" i="2" s="1"/>
  <c r="E12" i="2"/>
  <c r="E11" i="2" s="1"/>
  <c r="H12" i="2" s="1"/>
  <c r="E205" i="2" l="1"/>
  <c r="D10" i="2"/>
  <c r="I10" i="2" s="1"/>
  <c r="I62" i="2"/>
  <c r="H62" i="2" l="1"/>
  <c r="J62" i="2"/>
</calcChain>
</file>

<file path=xl/sharedStrings.xml><?xml version="1.0" encoding="utf-8"?>
<sst xmlns="http://schemas.openxmlformats.org/spreadsheetml/2006/main" count="382" uniqueCount="234">
  <si>
    <t>POZICIJA</t>
  </si>
  <si>
    <t>BROJ KONTA</t>
  </si>
  <si>
    <t>VRSTA PRIHODA / PRIMITAKA</t>
  </si>
  <si>
    <t>9 ( 6+8)</t>
  </si>
  <si>
    <t>Razdjel  000</t>
  </si>
  <si>
    <t>PRIHODI I PRIMICI</t>
  </si>
  <si>
    <t>Glava  005</t>
  </si>
  <si>
    <t>Izvor</t>
  </si>
  <si>
    <t>3.2. VLASTITI PRIHODI PRORAČUNSKIH KORISNIKA</t>
  </si>
  <si>
    <t>Prihodi od financijske imovine</t>
  </si>
  <si>
    <t>Prihodi po posebnim propisima</t>
  </si>
  <si>
    <t>Prihodi od prodaje proizvoda i robe te pruženih usluga</t>
  </si>
  <si>
    <t>Ostali prihodi</t>
  </si>
  <si>
    <t>4.8. PRIHODI ZA POSEBNE NAMJENE PRORAČUNSKIH KORISNIKA</t>
  </si>
  <si>
    <t>Prihodi od HZZO-a na temelju ugovornih obveza</t>
  </si>
  <si>
    <t>5.4. POMOĆI PRORAČUNSKIM KORISNICIMA SDŽ</t>
  </si>
  <si>
    <t>Pomoći proračunskim korisnicima iz proračuna koji im nije nadležan</t>
  </si>
  <si>
    <t>5.5.1. POMOĆI EU ZA PRORAČUNSKE KORISNIKE SDŽ- VI</t>
  </si>
  <si>
    <t>Pomoći iz državnog proračuna temeljem prijenosa EU sredstava</t>
  </si>
  <si>
    <t>6.2. DONACIJE PRORAČUNSKIM KORISNICIMA SDŽ</t>
  </si>
  <si>
    <t>Donacije od pravnih i fizičkih osoba izvan općeg proračuna</t>
  </si>
  <si>
    <t>7.2. PRIHODI OD PRODAJE NEFINANCIJSKE IMOVINE PRORAČ. KORISNIKA</t>
  </si>
  <si>
    <t>Prihodi od prodaje građevinskih objekata</t>
  </si>
  <si>
    <t>VRSTA RASHODA / IZDATKA</t>
  </si>
  <si>
    <t>Plaće (Bruto)</t>
  </si>
  <si>
    <t>Doprinosi na plaće</t>
  </si>
  <si>
    <t>Rashodi za usluge</t>
  </si>
  <si>
    <t>PROGRAM 4002</t>
  </si>
  <si>
    <t>Zdravstvo</t>
  </si>
  <si>
    <t>Aktivnost A400201</t>
  </si>
  <si>
    <t>Rashodi djelatnosti</t>
  </si>
  <si>
    <t>Ostali rashodi za zaposlene</t>
  </si>
  <si>
    <t>Naknade troškova zaposlenima</t>
  </si>
  <si>
    <t>Rashodi za materijal i energiju</t>
  </si>
  <si>
    <t>Ostali nespomenuti rashodi poslovanja</t>
  </si>
  <si>
    <t>Ostale naknade građanima i kućanstvima iz proračuna</t>
  </si>
  <si>
    <t>Ostali financijski rashodi</t>
  </si>
  <si>
    <t>Tekuće donacije</t>
  </si>
  <si>
    <t>Kazne, penali i naknade štete</t>
  </si>
  <si>
    <t>Aktivnost A400202</t>
  </si>
  <si>
    <t>Izgradnja i uređenje objekata te nabava i održavanje opreme</t>
  </si>
  <si>
    <t>Nematerijalna imovina</t>
  </si>
  <si>
    <t>Postrojenja i oprema</t>
  </si>
  <si>
    <t>Nematerijalna proizvedena imovina</t>
  </si>
  <si>
    <t>Dodatna ulaganja na građevinskim objektima</t>
  </si>
  <si>
    <t>Građevinski objekti</t>
  </si>
  <si>
    <t>Prijevozna sredstva</t>
  </si>
  <si>
    <t>Aktivnost A400210</t>
  </si>
  <si>
    <t>Specijalističko usavršavanje</t>
  </si>
  <si>
    <t>Učinkoviti ljudski potencijal - Specijalističko usavršavanje</t>
  </si>
  <si>
    <t>Tekući projekt  T400201</t>
  </si>
  <si>
    <t>Učinkoviti ljudski potencijal - Stjecanje prvog radnog iskustva</t>
  </si>
  <si>
    <t>Tekući projekt  T400202</t>
  </si>
  <si>
    <t>DOM ZDRAVLJA SPLITSKO-DALMATINSKE ŽUPANIJE</t>
  </si>
  <si>
    <t>Prihodi i primici</t>
  </si>
  <si>
    <t>P0085</t>
  </si>
  <si>
    <t>Kamate na oročena sredstva i depozitre po viđenju</t>
  </si>
  <si>
    <t>Prihodi od zateznih kamata</t>
  </si>
  <si>
    <t>P0087</t>
  </si>
  <si>
    <t>Prihodi od prodaje roba</t>
  </si>
  <si>
    <t>Prihodi od pruženih usluga</t>
  </si>
  <si>
    <t>P0088</t>
  </si>
  <si>
    <t>P0089</t>
  </si>
  <si>
    <t>Ostali nespomenuti prihodi</t>
  </si>
  <si>
    <t>P0090</t>
  </si>
  <si>
    <t>P0091</t>
  </si>
  <si>
    <t>Tekuće pomoći PK izdržavnog proračuna koji im nije nadležan</t>
  </si>
  <si>
    <t>Tekuće pomoći PK iz proračuna koji im nije nadležan</t>
  </si>
  <si>
    <t>P0094</t>
  </si>
  <si>
    <t>P0095</t>
  </si>
  <si>
    <t xml:space="preserve">Tekuće donacije </t>
  </si>
  <si>
    <t>Kapitalne donacije</t>
  </si>
  <si>
    <t>P0096</t>
  </si>
  <si>
    <t>P0097</t>
  </si>
  <si>
    <t>Prihodi od prodje stanova</t>
  </si>
  <si>
    <t>1.1.1  OPĆI PRIHODII PRIMICI</t>
  </si>
  <si>
    <t>I</t>
  </si>
  <si>
    <t>Hospicij Matošić A 400211</t>
  </si>
  <si>
    <t>Prihodi za fin. rashoda za nabavu nefinanc. Imovine</t>
  </si>
  <si>
    <t>II</t>
  </si>
  <si>
    <t>Financiranje  rashoda iz izvora 1.1. A400201</t>
  </si>
  <si>
    <t>Prihodi za fin. rashoda poslovanja</t>
  </si>
  <si>
    <t>III</t>
  </si>
  <si>
    <t>Specijalističko usavršavanje- izvor 1.1. A400210</t>
  </si>
  <si>
    <t>Financiranje izgradnje i uređenja objekata te održavanja opreme iz izvora 1.1. A400202</t>
  </si>
  <si>
    <t>1.1.1. OPĆI PRIHODI I PRIMICI</t>
  </si>
  <si>
    <t>R0196-01</t>
  </si>
  <si>
    <t>Materijal i sirovine</t>
  </si>
  <si>
    <t>R8681</t>
  </si>
  <si>
    <t>Intelektualne i osobne usluge</t>
  </si>
  <si>
    <t>R8683</t>
  </si>
  <si>
    <t>R8682</t>
  </si>
  <si>
    <t>Zatezne kamate</t>
  </si>
  <si>
    <t>R0156</t>
  </si>
  <si>
    <t>R0157</t>
  </si>
  <si>
    <t>Najamnine i zakupnine</t>
  </si>
  <si>
    <t>R7821</t>
  </si>
  <si>
    <t>R0158</t>
  </si>
  <si>
    <t>Plaće za redovni rad</t>
  </si>
  <si>
    <t>Plaće za prekovremeni rad</t>
  </si>
  <si>
    <t>Plaće za posebne uvjete rada</t>
  </si>
  <si>
    <t>R0159</t>
  </si>
  <si>
    <t>R0160</t>
  </si>
  <si>
    <t>Doprinosi za zdravstaveno osiguranje</t>
  </si>
  <si>
    <t>Doprinos za zapošljavanje</t>
  </si>
  <si>
    <t>R0161</t>
  </si>
  <si>
    <t>Službena putovanja</t>
  </si>
  <si>
    <t>Naknade za prijevoz, rad na terenu i odvojeni život</t>
  </si>
  <si>
    <t>Stručno usavršavanje zaposlenika</t>
  </si>
  <si>
    <t>Ostale naknade zaposlenicima</t>
  </si>
  <si>
    <t>R0162</t>
  </si>
  <si>
    <t>Uredski materijal i ostali materijalni rashodi</t>
  </si>
  <si>
    <t>Energija</t>
  </si>
  <si>
    <t xml:space="preserve">Materijal i dijelovi za teluće i investicijsko održavanje </t>
  </si>
  <si>
    <t>R0163</t>
  </si>
  <si>
    <t>Usluge telefona, pošte i prijevoza</t>
  </si>
  <si>
    <t>Usluge promidžbe i informiranja</t>
  </si>
  <si>
    <t>Komunalne usluge</t>
  </si>
  <si>
    <t>Zdravstvene usluge</t>
  </si>
  <si>
    <t>Računalne usluge</t>
  </si>
  <si>
    <t>Ostale usluge</t>
  </si>
  <si>
    <t>R0164</t>
  </si>
  <si>
    <t>Naknade za rad upravnih vijeća</t>
  </si>
  <si>
    <t>Premije osiguranja</t>
  </si>
  <si>
    <t>Reprezentacija</t>
  </si>
  <si>
    <t>Članarine</t>
  </si>
  <si>
    <t>Pristojbe i naknade</t>
  </si>
  <si>
    <t>Troškovi sudskih postupaka</t>
  </si>
  <si>
    <t>R0165</t>
  </si>
  <si>
    <t>Bankarske usluge i usluge platnog prometa</t>
  </si>
  <si>
    <t>Negativne tečajne razlike</t>
  </si>
  <si>
    <t>R0166</t>
  </si>
  <si>
    <t>Naknade šteta pravnim i fizičkim osobama</t>
  </si>
  <si>
    <t>Ugovorne kazne i ostale naknade šteta</t>
  </si>
  <si>
    <t>Ostale kazne</t>
  </si>
  <si>
    <t>5.4. 1.POMOĆI PRORAČUNSKIM KORISNICIMA SDŽ</t>
  </si>
  <si>
    <t>R0167</t>
  </si>
  <si>
    <t>Plaće za redovan rad</t>
  </si>
  <si>
    <t>R0168</t>
  </si>
  <si>
    <t>Doprinos za zdravstvo</t>
  </si>
  <si>
    <t>6.2.1.DONACIJE PRORAČUNSKIM KORISNICIMA SDŽ</t>
  </si>
  <si>
    <t>R0169</t>
  </si>
  <si>
    <t>Stručno usavršavanje zaposlen ika</t>
  </si>
  <si>
    <t>6.2. 2.DONACIJE PK - PRENESENA SREDSTVA</t>
  </si>
  <si>
    <t>R6972</t>
  </si>
  <si>
    <t>Uredska oprema i namještaj</t>
  </si>
  <si>
    <t>Medicinska i laboratorijska oprema</t>
  </si>
  <si>
    <t>R7822</t>
  </si>
  <si>
    <t>.412</t>
  </si>
  <si>
    <t>Licence</t>
  </si>
  <si>
    <t>R0174</t>
  </si>
  <si>
    <t>R0175</t>
  </si>
  <si>
    <t>Medicinska oprema</t>
  </si>
  <si>
    <t>Prijevozna sredstava u cestovnom prijevozu</t>
  </si>
  <si>
    <t>R01777</t>
  </si>
  <si>
    <t>Usluge tekućeg i investicijskog održavanja</t>
  </si>
  <si>
    <t>Oprema za održavanje i zaštitu</t>
  </si>
  <si>
    <t>4.4.1 PRIHODI ZA POSEBNE NAMJENE - DECENTRALIZACIJA</t>
  </si>
  <si>
    <t>R0179</t>
  </si>
  <si>
    <t>R0180</t>
  </si>
  <si>
    <t>Poslovni objekti</t>
  </si>
  <si>
    <t>R0181</t>
  </si>
  <si>
    <t>R0182</t>
  </si>
  <si>
    <t>Prijevozna sredstva u cestovnom prometu</t>
  </si>
  <si>
    <t>R0183</t>
  </si>
  <si>
    <t>Ulaganja u računalne programe</t>
  </si>
  <si>
    <t>R0184</t>
  </si>
  <si>
    <t>R7456</t>
  </si>
  <si>
    <t>Otplata glavnice primljenih zajmova od trgovačkih društava i obrtnika izvan javnog sektora</t>
  </si>
  <si>
    <t>6.2.1  DONACIJE PRORAČUNSKIM KORISNICIMA SDŽ</t>
  </si>
  <si>
    <t>R6703</t>
  </si>
  <si>
    <t>6.2. 2 DONACIJE PRORAČUNSKIM KORISNICIMA SDŽ-PRENESENA SREDSTVA</t>
  </si>
  <si>
    <t>R6704</t>
  </si>
  <si>
    <t>7.2. 1 PRIHODI OD PRODAJE NEFINANCIJSKE IMOVINE PRORAČ. KORISNIKA</t>
  </si>
  <si>
    <t>R0186</t>
  </si>
  <si>
    <t>Usluge tekućeg i investicijsko održavanje</t>
  </si>
  <si>
    <t>7.2. 2 PRIHODI OD PRODAJE NEFINANCIJSKE IMOVINE PRORAČ. KORISNIKA - prenesena sredstva</t>
  </si>
  <si>
    <t>R6973</t>
  </si>
  <si>
    <t>Doprinosi za zdravstveno osiguranje</t>
  </si>
  <si>
    <t>Troškovi prijevoza na posao i s posla</t>
  </si>
  <si>
    <t>1.1. 1 OPĆI PRIHODI I PRIMICI</t>
  </si>
  <si>
    <t>R0189</t>
  </si>
  <si>
    <t>R0190</t>
  </si>
  <si>
    <t>R0191</t>
  </si>
  <si>
    <t>R0192</t>
  </si>
  <si>
    <t>1.1. 2 OPĆI PRIHODI I PRIMICI - prenesena sredstva</t>
  </si>
  <si>
    <t>R7450</t>
  </si>
  <si>
    <t>R7452</t>
  </si>
  <si>
    <t>R7453</t>
  </si>
  <si>
    <t>Aktivnost A400211</t>
  </si>
  <si>
    <t>Hospicij Matošić</t>
  </si>
  <si>
    <t>1.1.1 OPĆI PRIHODI I PRIMICI</t>
  </si>
  <si>
    <t>R0193</t>
  </si>
  <si>
    <t>R0195</t>
  </si>
  <si>
    <t>5.4.1. POMOĆI PK</t>
  </si>
  <si>
    <t>R5291</t>
  </si>
  <si>
    <t>R5295</t>
  </si>
  <si>
    <t>R8308</t>
  </si>
  <si>
    <t>R8309</t>
  </si>
  <si>
    <t>5.4. 1 POMOĆI PRORAČUNSKIM KORISNICIMA SDŽ</t>
  </si>
  <si>
    <t>R0203</t>
  </si>
  <si>
    <t>5.4. 2  POMOĆI PK - PRENESENA SREDSTVA</t>
  </si>
  <si>
    <t>R6662</t>
  </si>
  <si>
    <t>R0207</t>
  </si>
  <si>
    <t>R0208</t>
  </si>
  <si>
    <t>R0209</t>
  </si>
  <si>
    <t>Doprinos za zdravstveno osiguranje</t>
  </si>
  <si>
    <t>R0210</t>
  </si>
  <si>
    <t>Naknade za prijevoz</t>
  </si>
  <si>
    <t>R0211</t>
  </si>
  <si>
    <t>5.5.2. POMOĆI EU ZA PK - prenesena sredstva</t>
  </si>
  <si>
    <t>R6663</t>
  </si>
  <si>
    <t>R6664</t>
  </si>
  <si>
    <t>R5353</t>
  </si>
  <si>
    <t>R5354</t>
  </si>
  <si>
    <t>R6655</t>
  </si>
  <si>
    <t>R5356</t>
  </si>
  <si>
    <t>R5357</t>
  </si>
  <si>
    <t>R6653</t>
  </si>
  <si>
    <t>Pomoći HZZ</t>
  </si>
  <si>
    <t>2026.</t>
  </si>
  <si>
    <t>2027.</t>
  </si>
  <si>
    <t>4.4.1PRIHODI ZA POSEBNE NAMJENE -DECENTRALIZACIJA</t>
  </si>
  <si>
    <t>2024.</t>
  </si>
  <si>
    <t>8.2.1.Namjenski primici od zaduđenja PK</t>
  </si>
  <si>
    <t>PLAN POSLOVANJA ZA 2025-2027. GODINU</t>
  </si>
  <si>
    <t>2025.</t>
  </si>
  <si>
    <t>viškovi preth god PK</t>
  </si>
  <si>
    <t xml:space="preserve">viškovi preth god </t>
  </si>
  <si>
    <t>5.4.1. POMOĆI PRORAČUNSKIM KORISNICIMA SDŽ</t>
  </si>
  <si>
    <t>prijevoz</t>
  </si>
  <si>
    <t xml:space="preserve">1.1. OPĆI PRIHODI I PRIMICI </t>
  </si>
  <si>
    <t>naknade troškova zaposlenima</t>
  </si>
  <si>
    <t xml:space="preserve">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</si>
</sst>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n_-;\-* #,##0.00\ _k_n_-;_-* &quot;-&quot;??\ _k_n_-;_-@_-"/>
  </numFmts>
  <fonts count="13" x14ac:knownFonts="1"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9"/>
      <color rgb="FFFFFFFF"/>
      <name val="Calibri"/>
      <family val="2"/>
      <charset val="238"/>
    </font>
    <font>
      <sz val="9"/>
      <name val="Calibri"/>
      <family val="2"/>
      <charset val="238"/>
    </font>
    <font>
      <sz val="9"/>
      <color rgb="FFFF00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C0C0C0"/>
        <bgColor rgb="FFB9CDE5"/>
      </patternFill>
    </fill>
    <fill>
      <patternFill patternType="solid">
        <fgColor rgb="FF000080"/>
        <bgColor rgb="FF14148A"/>
      </patternFill>
    </fill>
    <fill>
      <patternFill patternType="solid">
        <fgColor rgb="FF14148A"/>
        <bgColor rgb="FF000080"/>
      </patternFill>
    </fill>
    <fill>
      <patternFill patternType="solid">
        <fgColor rgb="FFFFFF00"/>
        <bgColor rgb="FFFFFF00"/>
      </patternFill>
    </fill>
    <fill>
      <patternFill patternType="solid">
        <fgColor rgb="FF5050A8"/>
        <bgColor rgb="FF6464B2"/>
      </patternFill>
    </fill>
    <fill>
      <patternFill patternType="solid">
        <fgColor rgb="FF6464B2"/>
        <bgColor rgb="FF5050A8"/>
      </patternFill>
    </fill>
    <fill>
      <patternFill patternType="solid">
        <fgColor rgb="FFB7DEE8"/>
        <bgColor rgb="FFB9CDE5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9CDE5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0" fillId="2" borderId="1" applyProtection="0"/>
    <xf numFmtId="43" fontId="12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6" fillId="0" borderId="0" xfId="0" applyFont="1"/>
    <xf numFmtId="4" fontId="0" fillId="0" borderId="0" xfId="0" applyNumberFormat="1"/>
    <xf numFmtId="0" fontId="7" fillId="4" borderId="12" xfId="0" applyFont="1" applyFill="1" applyBorder="1" applyAlignment="1">
      <alignment wrapText="1"/>
    </xf>
    <xf numFmtId="4" fontId="7" fillId="4" borderId="15" xfId="0" applyNumberFormat="1" applyFont="1" applyFill="1" applyBorder="1" applyAlignment="1">
      <alignment wrapText="1"/>
    </xf>
    <xf numFmtId="4" fontId="7" fillId="4" borderId="16" xfId="0" applyNumberFormat="1" applyFont="1" applyFill="1" applyBorder="1" applyAlignment="1">
      <alignment wrapText="1"/>
    </xf>
    <xf numFmtId="0" fontId="7" fillId="5" borderId="12" xfId="0" applyFont="1" applyFill="1" applyBorder="1" applyAlignment="1">
      <alignment wrapText="1"/>
    </xf>
    <xf numFmtId="4" fontId="7" fillId="5" borderId="15" xfId="0" applyNumberFormat="1" applyFont="1" applyFill="1" applyBorder="1" applyAlignment="1">
      <alignment wrapText="1"/>
    </xf>
    <xf numFmtId="0" fontId="4" fillId="6" borderId="12" xfId="0" applyFont="1" applyFill="1" applyBorder="1" applyAlignment="1">
      <alignment wrapText="1"/>
    </xf>
    <xf numFmtId="4" fontId="4" fillId="6" borderId="16" xfId="0" applyNumberFormat="1" applyFont="1" applyFill="1" applyBorder="1" applyAlignment="1">
      <alignment wrapText="1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wrapText="1"/>
    </xf>
    <xf numFmtId="0" fontId="1" fillId="0" borderId="11" xfId="0" applyFont="1" applyBorder="1" applyAlignment="1">
      <alignment wrapText="1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horizontal="left" wrapText="1"/>
    </xf>
    <xf numFmtId="0" fontId="1" fillId="0" borderId="18" xfId="0" applyFont="1" applyBorder="1" applyAlignment="1">
      <alignment wrapText="1"/>
    </xf>
    <xf numFmtId="4" fontId="1" fillId="0" borderId="19" xfId="0" applyNumberFormat="1" applyFont="1" applyBorder="1" applyAlignment="1">
      <alignment wrapText="1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7" fillId="7" borderId="12" xfId="0" applyFont="1" applyFill="1" applyBorder="1" applyAlignment="1">
      <alignment wrapText="1"/>
    </xf>
    <xf numFmtId="4" fontId="7" fillId="7" borderId="16" xfId="0" applyNumberFormat="1" applyFont="1" applyFill="1" applyBorder="1" applyAlignment="1">
      <alignment wrapText="1"/>
    </xf>
    <xf numFmtId="0" fontId="7" fillId="8" borderId="12" xfId="0" applyFont="1" applyFill="1" applyBorder="1" applyAlignment="1">
      <alignment wrapText="1"/>
    </xf>
    <xf numFmtId="4" fontId="7" fillId="8" borderId="16" xfId="0" applyNumberFormat="1" applyFont="1" applyFill="1" applyBorder="1" applyAlignment="1">
      <alignment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0" xfId="0" applyFont="1" applyBorder="1" applyAlignment="1">
      <alignment horizontal="left" wrapText="1"/>
    </xf>
    <xf numFmtId="0" fontId="4" fillId="6" borderId="22" xfId="0" applyFont="1" applyFill="1" applyBorder="1" applyAlignment="1">
      <alignment wrapText="1"/>
    </xf>
    <xf numFmtId="0" fontId="1" fillId="10" borderId="0" xfId="0" applyFont="1" applyFill="1" applyAlignment="1">
      <alignment wrapText="1"/>
    </xf>
    <xf numFmtId="0" fontId="4" fillId="0" borderId="20" xfId="0" applyFont="1" applyBorder="1" applyAlignment="1">
      <alignment horizontal="left" wrapText="1"/>
    </xf>
    <xf numFmtId="0" fontId="4" fillId="0" borderId="20" xfId="0" applyFont="1" applyBorder="1" applyAlignment="1">
      <alignment wrapText="1"/>
    </xf>
    <xf numFmtId="0" fontId="4" fillId="6" borderId="23" xfId="0" applyFont="1" applyFill="1" applyBorder="1" applyAlignment="1">
      <alignment horizontal="left" wrapText="1"/>
    </xf>
    <xf numFmtId="0" fontId="11" fillId="6" borderId="24" xfId="0" applyFont="1" applyFill="1" applyBorder="1" applyAlignment="1">
      <alignment horizontal="left" wrapText="1"/>
    </xf>
    <xf numFmtId="0" fontId="9" fillId="10" borderId="0" xfId="0" applyFont="1" applyFill="1" applyAlignment="1">
      <alignment wrapText="1"/>
    </xf>
    <xf numFmtId="0" fontId="9" fillId="6" borderId="0" xfId="0" applyFont="1" applyFill="1" applyAlignment="1">
      <alignment wrapText="1"/>
    </xf>
    <xf numFmtId="0" fontId="1" fillId="10" borderId="20" xfId="0" applyFont="1" applyFill="1" applyBorder="1" applyAlignment="1">
      <alignment horizontal="left" wrapText="1"/>
    </xf>
    <xf numFmtId="0" fontId="1" fillId="10" borderId="20" xfId="0" applyFont="1" applyFill="1" applyBorder="1" applyAlignment="1">
      <alignment wrapText="1"/>
    </xf>
    <xf numFmtId="0" fontId="7" fillId="8" borderId="13" xfId="0" applyFont="1" applyFill="1" applyBorder="1" applyAlignment="1">
      <alignment wrapText="1"/>
    </xf>
    <xf numFmtId="0" fontId="4" fillId="9" borderId="18" xfId="0" applyFont="1" applyFill="1" applyBorder="1" applyAlignment="1">
      <alignment wrapText="1"/>
    </xf>
    <xf numFmtId="0" fontId="4" fillId="9" borderId="22" xfId="0" applyFont="1" applyFill="1" applyBorder="1" applyAlignment="1">
      <alignment wrapText="1"/>
    </xf>
    <xf numFmtId="0" fontId="8" fillId="0" borderId="20" xfId="0" applyFont="1" applyBorder="1" applyAlignment="1">
      <alignment wrapText="1"/>
    </xf>
    <xf numFmtId="0" fontId="4" fillId="10" borderId="20" xfId="0" applyFont="1" applyFill="1" applyBorder="1" applyAlignment="1">
      <alignment horizontal="left" wrapText="1"/>
    </xf>
    <xf numFmtId="4" fontId="4" fillId="6" borderId="19" xfId="0" applyNumberFormat="1" applyFont="1" applyFill="1" applyBorder="1" applyAlignment="1">
      <alignment wrapText="1"/>
    </xf>
    <xf numFmtId="4" fontId="4" fillId="0" borderId="26" xfId="0" applyNumberFormat="1" applyFont="1" applyBorder="1" applyAlignment="1">
      <alignment wrapText="1"/>
    </xf>
    <xf numFmtId="4" fontId="1" fillId="0" borderId="26" xfId="0" applyNumberFormat="1" applyFont="1" applyBorder="1" applyAlignment="1">
      <alignment wrapText="1"/>
    </xf>
    <xf numFmtId="4" fontId="4" fillId="6" borderId="27" xfId="0" applyNumberFormat="1" applyFont="1" applyFill="1" applyBorder="1" applyAlignment="1">
      <alignment wrapText="1"/>
    </xf>
    <xf numFmtId="4" fontId="4" fillId="6" borderId="28" xfId="0" applyNumberFormat="1" applyFont="1" applyFill="1" applyBorder="1" applyAlignment="1">
      <alignment wrapText="1"/>
    </xf>
    <xf numFmtId="4" fontId="4" fillId="10" borderId="26" xfId="0" applyNumberFormat="1" applyFont="1" applyFill="1" applyBorder="1" applyAlignment="1">
      <alignment wrapText="1"/>
    </xf>
    <xf numFmtId="4" fontId="1" fillId="10" borderId="26" xfId="0" applyNumberFormat="1" applyFont="1" applyFill="1" applyBorder="1" applyAlignment="1">
      <alignment wrapText="1"/>
    </xf>
    <xf numFmtId="4" fontId="7" fillId="8" borderId="14" xfId="0" applyNumberFormat="1" applyFont="1" applyFill="1" applyBorder="1" applyAlignment="1">
      <alignment wrapText="1"/>
    </xf>
    <xf numFmtId="4" fontId="4" fillId="9" borderId="19" xfId="0" applyNumberFormat="1" applyFont="1" applyFill="1" applyBorder="1" applyAlignment="1">
      <alignment wrapText="1"/>
    </xf>
    <xf numFmtId="2" fontId="4" fillId="10" borderId="26" xfId="0" applyNumberFormat="1" applyFont="1" applyFill="1" applyBorder="1" applyAlignment="1">
      <alignment wrapText="1"/>
    </xf>
    <xf numFmtId="2" fontId="1" fillId="10" borderId="26" xfId="0" applyNumberFormat="1" applyFont="1" applyFill="1" applyBorder="1" applyAlignment="1">
      <alignment wrapText="1"/>
    </xf>
    <xf numFmtId="4" fontId="4" fillId="9" borderId="27" xfId="0" applyNumberFormat="1" applyFont="1" applyFill="1" applyBorder="1" applyAlignment="1">
      <alignment wrapText="1"/>
    </xf>
    <xf numFmtId="4" fontId="4" fillId="0" borderId="16" xfId="0" applyNumberFormat="1" applyFont="1" applyBorder="1" applyAlignment="1">
      <alignment wrapText="1"/>
    </xf>
    <xf numFmtId="0" fontId="4" fillId="6" borderId="27" xfId="0" applyFont="1" applyFill="1" applyBorder="1" applyAlignment="1">
      <alignment wrapText="1"/>
    </xf>
    <xf numFmtId="0" fontId="4" fillId="12" borderId="29" xfId="0" applyFont="1" applyFill="1" applyBorder="1" applyAlignment="1">
      <alignment horizontal="left" wrapText="1"/>
    </xf>
    <xf numFmtId="0" fontId="4" fillId="12" borderId="0" xfId="0" applyFont="1" applyFill="1" applyAlignment="1">
      <alignment wrapText="1"/>
    </xf>
    <xf numFmtId="0" fontId="0" fillId="13" borderId="0" xfId="0" applyFill="1"/>
    <xf numFmtId="0" fontId="1" fillId="0" borderId="0" xfId="0" applyFont="1"/>
    <xf numFmtId="0" fontId="1" fillId="13" borderId="0" xfId="0" applyFont="1" applyFill="1"/>
    <xf numFmtId="0" fontId="1" fillId="0" borderId="0" xfId="0" applyFont="1" applyAlignment="1">
      <alignment vertical="center"/>
    </xf>
    <xf numFmtId="4" fontId="1" fillId="11" borderId="0" xfId="0" applyNumberFormat="1" applyFont="1" applyFill="1" applyAlignment="1">
      <alignment vertical="center"/>
    </xf>
    <xf numFmtId="43" fontId="4" fillId="11" borderId="0" xfId="2" applyFont="1" applyFill="1"/>
    <xf numFmtId="0" fontId="4" fillId="3" borderId="2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/>
    </xf>
    <xf numFmtId="4" fontId="7" fillId="4" borderId="20" xfId="0" applyNumberFormat="1" applyFont="1" applyFill="1" applyBorder="1" applyAlignment="1">
      <alignment wrapText="1"/>
    </xf>
    <xf numFmtId="4" fontId="4" fillId="0" borderId="20" xfId="0" applyNumberFormat="1" applyFont="1" applyBorder="1" applyAlignment="1">
      <alignment wrapText="1"/>
    </xf>
    <xf numFmtId="4" fontId="4" fillId="6" borderId="20" xfId="0" applyNumberFormat="1" applyFont="1" applyFill="1" applyBorder="1" applyAlignment="1">
      <alignment wrapText="1"/>
    </xf>
    <xf numFmtId="4" fontId="1" fillId="0" borderId="20" xfId="0" applyNumberFormat="1" applyFont="1" applyBorder="1" applyAlignment="1">
      <alignment wrapText="1"/>
    </xf>
    <xf numFmtId="4" fontId="7" fillId="7" borderId="20" xfId="0" applyNumberFormat="1" applyFont="1" applyFill="1" applyBorder="1" applyAlignment="1">
      <alignment wrapText="1"/>
    </xf>
    <xf numFmtId="4" fontId="4" fillId="10" borderId="20" xfId="0" applyNumberFormat="1" applyFont="1" applyFill="1" applyBorder="1" applyAlignment="1">
      <alignment wrapText="1"/>
    </xf>
    <xf numFmtId="4" fontId="4" fillId="9" borderId="20" xfId="0" applyNumberFormat="1" applyFont="1" applyFill="1" applyBorder="1" applyAlignment="1">
      <alignment wrapText="1"/>
    </xf>
    <xf numFmtId="0" fontId="4" fillId="6" borderId="20" xfId="0" applyFont="1" applyFill="1" applyBorder="1" applyAlignment="1">
      <alignment wrapText="1"/>
    </xf>
    <xf numFmtId="4" fontId="4" fillId="11" borderId="0" xfId="0" applyNumberFormat="1" applyFont="1" applyFill="1" applyAlignment="1">
      <alignment wrapText="1"/>
    </xf>
    <xf numFmtId="43" fontId="0" fillId="0" borderId="0" xfId="2" applyFont="1"/>
    <xf numFmtId="4" fontId="1" fillId="11" borderId="0" xfId="0" applyNumberFormat="1" applyFont="1" applyFill="1" applyAlignment="1">
      <alignment wrapText="1"/>
    </xf>
    <xf numFmtId="4" fontId="4" fillId="0" borderId="0" xfId="0" applyNumberFormat="1" applyFont="1" applyAlignment="1">
      <alignment wrapText="1"/>
    </xf>
    <xf numFmtId="0" fontId="1" fillId="0" borderId="29" xfId="0" applyFont="1" applyBorder="1" applyAlignment="1">
      <alignment wrapText="1"/>
    </xf>
    <xf numFmtId="0" fontId="1" fillId="0" borderId="29" xfId="0" applyFont="1" applyBorder="1" applyAlignment="1">
      <alignment horizontal="left" wrapText="1"/>
    </xf>
    <xf numFmtId="0" fontId="1" fillId="14" borderId="20" xfId="0" applyFont="1" applyFill="1" applyBorder="1" applyAlignment="1">
      <alignment horizontal="left" wrapText="1"/>
    </xf>
    <xf numFmtId="4" fontId="4" fillId="14" borderId="20" xfId="0" applyNumberFormat="1" applyFont="1" applyFill="1" applyBorder="1" applyAlignment="1">
      <alignment wrapText="1"/>
    </xf>
    <xf numFmtId="4" fontId="4" fillId="6" borderId="0" xfId="0" applyNumberFormat="1" applyFont="1" applyFill="1" applyAlignment="1">
      <alignment wrapText="1"/>
    </xf>
    <xf numFmtId="4" fontId="1" fillId="11" borderId="0" xfId="0" applyNumberFormat="1" applyFont="1" applyFill="1"/>
    <xf numFmtId="43" fontId="1" fillId="0" borderId="0" xfId="2" applyFont="1" applyAlignment="1">
      <alignment wrapText="1"/>
    </xf>
    <xf numFmtId="4" fontId="4" fillId="6" borderId="22" xfId="0" applyNumberFormat="1" applyFont="1" applyFill="1" applyBorder="1" applyAlignment="1">
      <alignment wrapText="1"/>
    </xf>
    <xf numFmtId="43" fontId="1" fillId="14" borderId="20" xfId="2" applyFont="1" applyFill="1" applyBorder="1" applyAlignment="1">
      <alignment horizontal="right" wrapText="1"/>
    </xf>
    <xf numFmtId="164" fontId="1" fillId="0" borderId="0" xfId="0" applyNumberFormat="1" applyFont="1" applyAlignment="1">
      <alignment wrapText="1"/>
    </xf>
    <xf numFmtId="0" fontId="4" fillId="6" borderId="11" xfId="0" applyFont="1" applyFill="1" applyBorder="1" applyAlignment="1">
      <alignment horizontal="left" wrapText="1"/>
    </xf>
    <xf numFmtId="0" fontId="7" fillId="8" borderId="11" xfId="0" applyFont="1" applyFill="1" applyBorder="1" applyAlignment="1">
      <alignment horizontal="left" wrapText="1"/>
    </xf>
    <xf numFmtId="0" fontId="7" fillId="7" borderId="11" xfId="0" applyFont="1" applyFill="1" applyBorder="1" applyAlignment="1">
      <alignment horizontal="left" wrapText="1"/>
    </xf>
    <xf numFmtId="0" fontId="7" fillId="4" borderId="11" xfId="0" applyFont="1" applyFill="1" applyBorder="1" applyAlignment="1">
      <alignment horizontal="left" wrapText="1"/>
    </xf>
    <xf numFmtId="0" fontId="7" fillId="5" borderId="11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4" fillId="6" borderId="21" xfId="0" applyFont="1" applyFill="1" applyBorder="1" applyAlignment="1">
      <alignment horizontal="left" wrapText="1"/>
    </xf>
    <xf numFmtId="0" fontId="7" fillId="8" borderId="25" xfId="0" applyFont="1" applyFill="1" applyBorder="1" applyAlignment="1">
      <alignment horizontal="left" wrapText="1"/>
    </xf>
    <xf numFmtId="0" fontId="4" fillId="9" borderId="17" xfId="0" applyFont="1" applyFill="1" applyBorder="1" applyAlignment="1">
      <alignment horizontal="left" wrapText="1"/>
    </xf>
    <xf numFmtId="0" fontId="4" fillId="9" borderId="21" xfId="0" applyFont="1" applyFill="1" applyBorder="1" applyAlignment="1">
      <alignment horizontal="left" wrapText="1"/>
    </xf>
    <xf numFmtId="0" fontId="4" fillId="6" borderId="17" xfId="0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4" fillId="6" borderId="20" xfId="0" applyFont="1" applyFill="1" applyBorder="1" applyAlignment="1">
      <alignment horizontal="left" wrapText="1"/>
    </xf>
  </cellXfs>
  <cellStyles count="3">
    <cellStyle name="Excel Built-in Input" xfId="1" xr:uid="{00000000-0005-0000-0000-000006000000}"/>
    <cellStyle name="Normalno" xfId="0" builtinId="0"/>
    <cellStyle name="Zarez" xfId="2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14148A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7DEE8"/>
      <rgbColor rgb="FFFF99CC"/>
      <rgbColor rgb="FFCC99FF"/>
      <rgbColor rgb="FFFFCC99"/>
      <rgbColor rgb="FF5050A8"/>
      <rgbColor rgb="FF33CCCC"/>
      <rgbColor rgb="FF99CC00"/>
      <rgbColor rgb="FFFFCC00"/>
      <rgbColor rgb="FFFF9900"/>
      <rgbColor rgb="FFFF6600"/>
      <rgbColor rgb="FF6464B2"/>
      <rgbColor rgb="FF969696"/>
      <rgbColor rgb="FF003366"/>
      <rgbColor rgb="FF339966"/>
      <rgbColor rgb="FF003300"/>
      <rgbColor rgb="FF333300"/>
      <rgbColor rgb="FF993300"/>
      <rgbColor rgb="FF993366"/>
      <rgbColor rgb="FF3F3F76"/>
      <rgbColor rgb="FF50505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V261"/>
  <sheetViews>
    <sheetView tabSelected="1" topLeftCell="A8" zoomScale="109" zoomScaleNormal="109" workbookViewId="0">
      <pane ySplit="1" topLeftCell="A9" activePane="bottomLeft" state="frozen"/>
      <selection activeCell="A8" sqref="A8"/>
      <selection pane="bottomLeft" activeCell="U14" sqref="U14"/>
    </sheetView>
  </sheetViews>
  <sheetFormatPr defaultColWidth="8.5546875" defaultRowHeight="14.4" x14ac:dyDescent="0.3"/>
  <cols>
    <col min="1" max="1" width="6.88671875" customWidth="1"/>
    <col min="2" max="2" width="8" customWidth="1"/>
    <col min="3" max="3" width="34.44140625" customWidth="1"/>
    <col min="4" max="4" width="12.44140625" customWidth="1"/>
    <col min="5" max="5" width="14.44140625" customWidth="1"/>
    <col min="6" max="6" width="14.33203125" customWidth="1"/>
    <col min="7" max="7" width="13" customWidth="1"/>
    <col min="8" max="9" width="14.44140625" hidden="1" customWidth="1"/>
    <col min="10" max="10" width="19" hidden="1" customWidth="1"/>
    <col min="11" max="11" width="9.5546875" hidden="1" customWidth="1"/>
    <col min="12" max="13" width="0" hidden="1" customWidth="1"/>
    <col min="14" max="14" width="13.44140625" hidden="1" customWidth="1"/>
    <col min="15" max="18" width="0" hidden="1" customWidth="1"/>
  </cols>
  <sheetData>
    <row r="1" spans="1:15" ht="18" x14ac:dyDescent="0.35">
      <c r="A1" s="109" t="s">
        <v>53</v>
      </c>
      <c r="B1" s="109"/>
      <c r="C1" s="109"/>
    </row>
    <row r="2" spans="1:15" ht="18" x14ac:dyDescent="0.35">
      <c r="A2" s="1"/>
      <c r="B2" s="1"/>
      <c r="C2" s="1"/>
    </row>
    <row r="3" spans="1:15" ht="18" x14ac:dyDescent="0.35">
      <c r="A3" s="1"/>
      <c r="B3" s="1"/>
      <c r="C3" s="1"/>
    </row>
    <row r="4" spans="1:15" ht="18" x14ac:dyDescent="0.35">
      <c r="A4" s="1"/>
      <c r="B4" s="1"/>
      <c r="C4" s="1" t="s">
        <v>225</v>
      </c>
    </row>
    <row r="5" spans="1:15" ht="18" x14ac:dyDescent="0.35">
      <c r="A5" s="1"/>
      <c r="B5" s="1"/>
      <c r="C5" s="1"/>
    </row>
    <row r="6" spans="1:15" ht="18" x14ac:dyDescent="0.35">
      <c r="A6" s="2"/>
      <c r="B6" s="115"/>
      <c r="C6" s="115"/>
      <c r="D6" s="1"/>
    </row>
    <row r="8" spans="1:15" s="8" customFormat="1" ht="24" x14ac:dyDescent="0.3">
      <c r="A8" s="3" t="s">
        <v>0</v>
      </c>
      <c r="B8" s="38" t="s">
        <v>1</v>
      </c>
      <c r="C8" s="39" t="s">
        <v>2</v>
      </c>
      <c r="D8" s="6" t="s">
        <v>223</v>
      </c>
      <c r="E8" s="6" t="s">
        <v>226</v>
      </c>
      <c r="F8" s="7" t="s">
        <v>220</v>
      </c>
      <c r="G8" s="80" t="s">
        <v>221</v>
      </c>
    </row>
    <row r="9" spans="1:15" s="13" customFormat="1" ht="10.8" thickBot="1" x14ac:dyDescent="0.25">
      <c r="A9" s="9">
        <v>1</v>
      </c>
      <c r="B9" s="10">
        <v>2</v>
      </c>
      <c r="C9" s="10">
        <v>3</v>
      </c>
      <c r="D9" s="11" t="s">
        <v>3</v>
      </c>
      <c r="E9" s="11"/>
      <c r="F9" s="12"/>
      <c r="G9" s="81"/>
    </row>
    <row r="10" spans="1:15" ht="15.75" customHeight="1" thickTop="1" x14ac:dyDescent="0.3">
      <c r="A10" s="107" t="s">
        <v>4</v>
      </c>
      <c r="B10" s="107"/>
      <c r="C10" s="15" t="s">
        <v>5</v>
      </c>
      <c r="D10" s="16">
        <f>SUM(D11)</f>
        <v>40317308.950000003</v>
      </c>
      <c r="E10" s="16"/>
      <c r="F10" s="17"/>
      <c r="G10" s="82"/>
      <c r="H10" s="91">
        <v>40566633.740000002</v>
      </c>
      <c r="I10" s="14">
        <f>+H10-D10</f>
        <v>249324.78999999911</v>
      </c>
      <c r="J10" s="91">
        <v>241710.25</v>
      </c>
      <c r="K10" t="s">
        <v>228</v>
      </c>
      <c r="N10" s="91">
        <v>7614.54</v>
      </c>
      <c r="O10" t="s">
        <v>227</v>
      </c>
    </row>
    <row r="11" spans="1:15" ht="15" customHeight="1" x14ac:dyDescent="0.3">
      <c r="A11" s="108" t="s">
        <v>6</v>
      </c>
      <c r="B11" s="108"/>
      <c r="C11" s="18" t="s">
        <v>54</v>
      </c>
      <c r="D11" s="19">
        <f>+D12+D21+D26+D31+D34+D38+D43+D50+D55</f>
        <v>40317308.950000003</v>
      </c>
      <c r="E11" s="19">
        <f>+E12+E21+E26+E31+E34+E38+E43+E50+E55</f>
        <v>44028110.890000001</v>
      </c>
      <c r="F11" s="19">
        <f t="shared" ref="F11" si="0">+F12+F21+F26+F31+F34+F38+F43+F50+F55</f>
        <v>45763625.890000001</v>
      </c>
      <c r="G11" s="19">
        <f>+G12+G21+G26+G31+G34+G38+G43+G50+G55</f>
        <v>45763625.890000001</v>
      </c>
      <c r="H11" s="91">
        <v>44028110.890000001</v>
      </c>
      <c r="I11" s="91">
        <v>45763625.890000001</v>
      </c>
      <c r="J11" s="91">
        <v>45763625.890000001</v>
      </c>
      <c r="N11" s="26"/>
      <c r="O11" s="26"/>
    </row>
    <row r="12" spans="1:15" ht="36" customHeight="1" x14ac:dyDescent="0.3">
      <c r="A12" s="114" t="s">
        <v>7</v>
      </c>
      <c r="B12" s="114"/>
      <c r="C12" s="40" t="s">
        <v>8</v>
      </c>
      <c r="D12" s="58">
        <v>889250</v>
      </c>
      <c r="E12" s="79">
        <f>SUM(E14:E19)</f>
        <v>1020020</v>
      </c>
      <c r="F12" s="58">
        <f>SUM(F13:F19)</f>
        <v>1072000</v>
      </c>
      <c r="G12" s="58">
        <f>SUM(G13:G19)</f>
        <v>1072000</v>
      </c>
      <c r="H12" s="91">
        <f>+H11-E11</f>
        <v>0</v>
      </c>
      <c r="I12" s="91">
        <f t="shared" ref="I12:J12" si="1">+I11-F11</f>
        <v>0</v>
      </c>
      <c r="J12" s="91">
        <f t="shared" si="1"/>
        <v>0</v>
      </c>
    </row>
    <row r="13" spans="1:15" s="26" customFormat="1" ht="12" x14ac:dyDescent="0.25">
      <c r="A13" s="41" t="s">
        <v>55</v>
      </c>
      <c r="B13" s="42">
        <v>641</v>
      </c>
      <c r="C13" s="41" t="s">
        <v>9</v>
      </c>
      <c r="D13" s="59"/>
      <c r="E13" s="59"/>
      <c r="F13" s="59"/>
      <c r="G13" s="59"/>
    </row>
    <row r="14" spans="1:15" s="26" customFormat="1" ht="24" x14ac:dyDescent="0.25">
      <c r="A14" s="41"/>
      <c r="B14" s="42">
        <v>6413</v>
      </c>
      <c r="C14" s="41" t="s">
        <v>56</v>
      </c>
      <c r="D14" s="60"/>
      <c r="E14" s="60">
        <v>6</v>
      </c>
      <c r="F14" s="59">
        <v>10000</v>
      </c>
      <c r="G14" s="59">
        <v>10000</v>
      </c>
    </row>
    <row r="15" spans="1:15" s="26" customFormat="1" ht="12" x14ac:dyDescent="0.25">
      <c r="A15" s="41"/>
      <c r="B15" s="42">
        <v>6414</v>
      </c>
      <c r="C15" s="41" t="s">
        <v>57</v>
      </c>
      <c r="D15" s="60"/>
      <c r="E15" s="60">
        <v>4</v>
      </c>
      <c r="F15" s="59">
        <v>5000</v>
      </c>
      <c r="G15" s="59">
        <v>5000</v>
      </c>
    </row>
    <row r="16" spans="1:15" s="26" customFormat="1" ht="15" customHeight="1" x14ac:dyDescent="0.25">
      <c r="A16" s="41" t="s">
        <v>58</v>
      </c>
      <c r="B16" s="42">
        <v>661</v>
      </c>
      <c r="C16" s="41" t="s">
        <v>11</v>
      </c>
      <c r="D16" s="59"/>
      <c r="E16" s="60"/>
      <c r="F16" s="59"/>
      <c r="G16" s="59"/>
    </row>
    <row r="17" spans="1:9" s="26" customFormat="1" ht="12" x14ac:dyDescent="0.25">
      <c r="A17" s="41"/>
      <c r="B17" s="42">
        <v>6614</v>
      </c>
      <c r="C17" s="41" t="s">
        <v>59</v>
      </c>
      <c r="D17" s="60"/>
      <c r="E17" s="60">
        <v>10</v>
      </c>
      <c r="F17" s="59">
        <v>10</v>
      </c>
      <c r="G17" s="59">
        <v>10</v>
      </c>
    </row>
    <row r="18" spans="1:9" s="26" customFormat="1" ht="12" x14ac:dyDescent="0.25">
      <c r="A18" s="41"/>
      <c r="B18" s="42">
        <v>6615</v>
      </c>
      <c r="C18" s="41" t="s">
        <v>60</v>
      </c>
      <c r="D18" s="60"/>
      <c r="E18" s="60">
        <v>1000000</v>
      </c>
      <c r="F18" s="59">
        <v>1031990</v>
      </c>
      <c r="G18" s="59">
        <v>1031990</v>
      </c>
    </row>
    <row r="19" spans="1:9" s="26" customFormat="1" ht="12" x14ac:dyDescent="0.25">
      <c r="A19" s="41" t="s">
        <v>61</v>
      </c>
      <c r="B19" s="42">
        <v>683</v>
      </c>
      <c r="C19" s="41" t="s">
        <v>12</v>
      </c>
      <c r="D19" s="59"/>
      <c r="E19" s="60">
        <v>20000</v>
      </c>
      <c r="F19" s="59">
        <v>25000</v>
      </c>
      <c r="G19" s="59">
        <v>25000</v>
      </c>
    </row>
    <row r="20" spans="1:9" s="26" customFormat="1" ht="12" x14ac:dyDescent="0.25">
      <c r="A20" s="41"/>
      <c r="B20" s="42">
        <v>6831</v>
      </c>
      <c r="C20" s="41" t="s">
        <v>12</v>
      </c>
      <c r="D20" s="60"/>
      <c r="E20" s="59"/>
      <c r="F20" s="59"/>
      <c r="G20" s="59"/>
    </row>
    <row r="21" spans="1:9" ht="24.75" customHeight="1" x14ac:dyDescent="0.3">
      <c r="A21" s="110" t="s">
        <v>7</v>
      </c>
      <c r="B21" s="110"/>
      <c r="C21" s="43" t="s">
        <v>13</v>
      </c>
      <c r="D21" s="61">
        <v>33353268.059999999</v>
      </c>
      <c r="E21" s="99">
        <f>+E23+E25</f>
        <v>37434400</v>
      </c>
      <c r="F21" s="99">
        <f>+F23+F25</f>
        <v>39089000</v>
      </c>
      <c r="G21" s="99">
        <f>+G23+G25</f>
        <v>39089000</v>
      </c>
    </row>
    <row r="22" spans="1:9" s="26" customFormat="1" ht="12" x14ac:dyDescent="0.25">
      <c r="A22" s="41" t="s">
        <v>62</v>
      </c>
      <c r="B22" s="42">
        <v>652</v>
      </c>
      <c r="C22" s="41" t="s">
        <v>10</v>
      </c>
      <c r="D22" s="59"/>
      <c r="E22" s="59"/>
      <c r="F22" s="59"/>
      <c r="G22" s="59"/>
    </row>
    <row r="23" spans="1:9" s="26" customFormat="1" ht="12" x14ac:dyDescent="0.25">
      <c r="A23" s="41"/>
      <c r="B23" s="42">
        <v>6526</v>
      </c>
      <c r="C23" s="41" t="s">
        <v>63</v>
      </c>
      <c r="D23" s="60"/>
      <c r="E23" s="59">
        <v>1050000</v>
      </c>
      <c r="F23" s="59">
        <v>1089000</v>
      </c>
      <c r="G23" s="59">
        <v>1089000</v>
      </c>
    </row>
    <row r="24" spans="1:9" s="26" customFormat="1" ht="12" x14ac:dyDescent="0.25">
      <c r="A24" s="41" t="s">
        <v>64</v>
      </c>
      <c r="B24" s="42">
        <v>673</v>
      </c>
      <c r="C24" s="41" t="s">
        <v>14</v>
      </c>
      <c r="D24" s="59"/>
      <c r="E24" s="59"/>
      <c r="F24" s="59"/>
      <c r="G24" s="59"/>
    </row>
    <row r="25" spans="1:9" s="26" customFormat="1" ht="12" x14ac:dyDescent="0.25">
      <c r="A25" s="41"/>
      <c r="B25" s="42">
        <v>6731</v>
      </c>
      <c r="C25" s="41" t="s">
        <v>14</v>
      </c>
      <c r="D25" s="60"/>
      <c r="E25" s="59">
        <v>36384400</v>
      </c>
      <c r="F25" s="59">
        <v>38000000</v>
      </c>
      <c r="G25" s="59">
        <v>38000000</v>
      </c>
    </row>
    <row r="26" spans="1:9" ht="26.25" customHeight="1" x14ac:dyDescent="0.3">
      <c r="A26" s="116" t="s">
        <v>7</v>
      </c>
      <c r="B26" s="116"/>
      <c r="C26" s="89" t="s">
        <v>15</v>
      </c>
      <c r="D26" s="98">
        <v>477467.37</v>
      </c>
      <c r="E26" s="61">
        <f>SUM(E27:E28)</f>
        <v>329067.37</v>
      </c>
      <c r="F26" s="61">
        <f>SUM(F27:F28)</f>
        <v>338292.37</v>
      </c>
      <c r="G26" s="61">
        <f>SUM(G27:G28)</f>
        <v>338292.37</v>
      </c>
      <c r="H26" s="75"/>
    </row>
    <row r="27" spans="1:9" s="74" customFormat="1" ht="15" customHeight="1" x14ac:dyDescent="0.3">
      <c r="A27" s="72"/>
      <c r="B27" s="72">
        <v>634</v>
      </c>
      <c r="C27" s="73" t="s">
        <v>219</v>
      </c>
      <c r="D27" s="60"/>
      <c r="E27" s="60">
        <v>69300</v>
      </c>
      <c r="F27" s="60">
        <v>72765</v>
      </c>
      <c r="G27" s="60">
        <v>72765</v>
      </c>
      <c r="H27" s="76"/>
    </row>
    <row r="28" spans="1:9" s="26" customFormat="1" ht="24" x14ac:dyDescent="0.25">
      <c r="A28" s="41" t="s">
        <v>65</v>
      </c>
      <c r="B28" s="42">
        <v>636</v>
      </c>
      <c r="C28" s="41" t="s">
        <v>16</v>
      </c>
      <c r="D28" s="59"/>
      <c r="E28" s="59">
        <v>259767.37</v>
      </c>
      <c r="F28" s="59">
        <v>265527.37</v>
      </c>
      <c r="G28" s="59">
        <v>265527.37</v>
      </c>
    </row>
    <row r="29" spans="1:9" s="26" customFormat="1" ht="24" x14ac:dyDescent="0.25">
      <c r="A29" s="41"/>
      <c r="B29" s="42">
        <v>63612</v>
      </c>
      <c r="C29" s="41" t="s">
        <v>66</v>
      </c>
      <c r="D29" s="60"/>
      <c r="E29" s="59"/>
      <c r="F29" s="59"/>
      <c r="G29" s="83"/>
    </row>
    <row r="30" spans="1:9" s="26" customFormat="1" ht="24" x14ac:dyDescent="0.25">
      <c r="A30" s="41" t="s">
        <v>65</v>
      </c>
      <c r="B30" s="42">
        <v>63613</v>
      </c>
      <c r="C30" s="41" t="s">
        <v>67</v>
      </c>
      <c r="D30" s="60"/>
      <c r="E30" s="59"/>
      <c r="F30" s="59"/>
      <c r="G30" s="83"/>
      <c r="I30" s="26">
        <v>214272.52</v>
      </c>
    </row>
    <row r="31" spans="1:9" ht="27.75" customHeight="1" x14ac:dyDescent="0.3">
      <c r="A31" s="110" t="s">
        <v>7</v>
      </c>
      <c r="B31" s="110"/>
      <c r="C31" s="43" t="s">
        <v>17</v>
      </c>
      <c r="D31" s="62">
        <v>2234400</v>
      </c>
      <c r="E31" s="62">
        <f>+SUM(E32:E33)</f>
        <v>2762200</v>
      </c>
      <c r="F31" s="62">
        <f t="shared" ref="F31:G31" si="2">+SUM(F32:F33)</f>
        <v>2781910</v>
      </c>
      <c r="G31" s="62">
        <f t="shared" si="2"/>
        <v>2781910</v>
      </c>
      <c r="H31" s="75"/>
      <c r="I31">
        <v>214727.52</v>
      </c>
    </row>
    <row r="32" spans="1:9" s="26" customFormat="1" ht="24" x14ac:dyDescent="0.25">
      <c r="A32" s="41" t="s">
        <v>68</v>
      </c>
      <c r="B32" s="42">
        <v>638</v>
      </c>
      <c r="C32" s="41" t="s">
        <v>18</v>
      </c>
      <c r="D32" s="60"/>
      <c r="E32" s="60">
        <v>2762200</v>
      </c>
      <c r="F32" s="60">
        <v>2781910</v>
      </c>
      <c r="G32" s="60">
        <v>2781910</v>
      </c>
      <c r="I32" s="100">
        <f>+I31-I30</f>
        <v>455</v>
      </c>
    </row>
    <row r="33" spans="1:8" s="26" customFormat="1" ht="24" x14ac:dyDescent="0.25">
      <c r="A33" s="41"/>
      <c r="B33" s="42">
        <v>6381</v>
      </c>
      <c r="C33" s="41" t="s">
        <v>18</v>
      </c>
      <c r="D33" s="60"/>
      <c r="E33" s="60"/>
      <c r="F33" s="60"/>
      <c r="G33" s="85"/>
    </row>
    <row r="34" spans="1:8" ht="23.25" customHeight="1" x14ac:dyDescent="0.3">
      <c r="A34" s="110" t="s">
        <v>7</v>
      </c>
      <c r="B34" s="110"/>
      <c r="C34" s="43" t="s">
        <v>19</v>
      </c>
      <c r="D34" s="61">
        <v>10500</v>
      </c>
      <c r="E34" s="61">
        <f>SUM(E36:E37)</f>
        <v>30000</v>
      </c>
      <c r="F34" s="61">
        <f t="shared" ref="F34:G34" si="3">SUM(F36:F37)</f>
        <v>30000</v>
      </c>
      <c r="G34" s="61">
        <f t="shared" si="3"/>
        <v>30000</v>
      </c>
      <c r="H34" s="75"/>
    </row>
    <row r="35" spans="1:8" s="26" customFormat="1" ht="24" x14ac:dyDescent="0.25">
      <c r="A35" s="41" t="s">
        <v>69</v>
      </c>
      <c r="B35" s="42">
        <v>663</v>
      </c>
      <c r="C35" s="41" t="s">
        <v>20</v>
      </c>
      <c r="D35" s="60"/>
      <c r="E35" s="60"/>
      <c r="F35" s="60"/>
      <c r="G35" s="60"/>
    </row>
    <row r="36" spans="1:8" s="26" customFormat="1" ht="12" x14ac:dyDescent="0.25">
      <c r="A36" s="41"/>
      <c r="B36" s="42">
        <v>6631</v>
      </c>
      <c r="C36" s="41" t="s">
        <v>70</v>
      </c>
      <c r="D36" s="60"/>
      <c r="E36" s="60">
        <v>25000</v>
      </c>
      <c r="F36" s="60">
        <v>25000</v>
      </c>
      <c r="G36" s="60">
        <v>25000</v>
      </c>
    </row>
    <row r="37" spans="1:8" s="26" customFormat="1" ht="12" x14ac:dyDescent="0.25">
      <c r="A37" s="41"/>
      <c r="B37" s="42">
        <v>6632</v>
      </c>
      <c r="C37" s="41" t="s">
        <v>71</v>
      </c>
      <c r="D37" s="60"/>
      <c r="E37" s="60">
        <v>5000</v>
      </c>
      <c r="F37" s="60">
        <v>5000</v>
      </c>
      <c r="G37" s="60">
        <v>5000</v>
      </c>
    </row>
    <row r="38" spans="1:8" s="8" customFormat="1" ht="24" customHeight="1" x14ac:dyDescent="0.25">
      <c r="A38" s="110" t="s">
        <v>7</v>
      </c>
      <c r="B38" s="110"/>
      <c r="C38" s="43" t="s">
        <v>21</v>
      </c>
      <c r="D38" s="61">
        <v>12000</v>
      </c>
      <c r="E38" s="61">
        <v>12000</v>
      </c>
      <c r="F38" s="61">
        <v>12000</v>
      </c>
      <c r="G38" s="61">
        <v>12000</v>
      </c>
      <c r="H38" s="77"/>
    </row>
    <row r="39" spans="1:8" x14ac:dyDescent="0.3">
      <c r="A39" s="41" t="s">
        <v>72</v>
      </c>
      <c r="B39" s="42">
        <v>652</v>
      </c>
      <c r="C39" s="41" t="s">
        <v>10</v>
      </c>
      <c r="D39" s="60"/>
      <c r="E39" s="60">
        <v>12000</v>
      </c>
      <c r="F39" s="60">
        <v>12000</v>
      </c>
      <c r="G39" s="60">
        <v>12000</v>
      </c>
      <c r="H39" s="75"/>
    </row>
    <row r="40" spans="1:8" ht="15" customHeight="1" x14ac:dyDescent="0.3">
      <c r="A40" s="41"/>
      <c r="B40" s="42">
        <v>6526</v>
      </c>
      <c r="C40" s="41" t="s">
        <v>63</v>
      </c>
      <c r="D40" s="60"/>
      <c r="E40" s="60"/>
      <c r="F40" s="60"/>
      <c r="G40" s="85"/>
      <c r="H40" s="75"/>
    </row>
    <row r="41" spans="1:8" ht="15" customHeight="1" x14ac:dyDescent="0.3">
      <c r="A41" s="41" t="s">
        <v>73</v>
      </c>
      <c r="B41" s="42">
        <v>721</v>
      </c>
      <c r="C41" s="41" t="s">
        <v>22</v>
      </c>
      <c r="D41" s="60"/>
      <c r="E41" s="60"/>
      <c r="F41" s="60"/>
      <c r="G41" s="85"/>
    </row>
    <row r="42" spans="1:8" x14ac:dyDescent="0.3">
      <c r="A42" s="41"/>
      <c r="B42" s="42">
        <v>7211</v>
      </c>
      <c r="C42" s="41" t="s">
        <v>74</v>
      </c>
      <c r="D42" s="60"/>
      <c r="E42" s="60"/>
      <c r="F42" s="60"/>
      <c r="G42" s="85"/>
    </row>
    <row r="43" spans="1:8" s="8" customFormat="1" ht="15" customHeight="1" x14ac:dyDescent="0.25">
      <c r="A43" s="110" t="s">
        <v>7</v>
      </c>
      <c r="B43" s="110"/>
      <c r="C43" s="43" t="s">
        <v>75</v>
      </c>
      <c r="D43" s="78">
        <v>969854.52</v>
      </c>
      <c r="E43" s="78">
        <v>969854.52</v>
      </c>
      <c r="F43" s="78">
        <v>969854.52</v>
      </c>
      <c r="G43" s="78">
        <v>969854.52</v>
      </c>
    </row>
    <row r="44" spans="1:8" x14ac:dyDescent="0.3">
      <c r="A44" s="41"/>
      <c r="B44" s="45" t="s">
        <v>76</v>
      </c>
      <c r="C44" s="46" t="s">
        <v>77</v>
      </c>
      <c r="D44" s="59"/>
      <c r="E44" s="59"/>
      <c r="F44" s="59"/>
      <c r="G44" s="83"/>
    </row>
    <row r="45" spans="1:8" ht="15" customHeight="1" x14ac:dyDescent="0.3">
      <c r="A45" s="41"/>
      <c r="B45" s="42">
        <v>6711</v>
      </c>
      <c r="C45" s="41" t="s">
        <v>78</v>
      </c>
      <c r="D45" s="60"/>
      <c r="E45" s="59"/>
      <c r="F45" s="59"/>
      <c r="G45" s="83"/>
    </row>
    <row r="46" spans="1:8" ht="15" customHeight="1" x14ac:dyDescent="0.3">
      <c r="A46" s="41"/>
      <c r="B46" s="45" t="s">
        <v>79</v>
      </c>
      <c r="C46" s="46" t="s">
        <v>80</v>
      </c>
      <c r="D46" s="59"/>
      <c r="E46" s="59"/>
      <c r="F46" s="59"/>
      <c r="G46" s="83"/>
    </row>
    <row r="47" spans="1:8" x14ac:dyDescent="0.3">
      <c r="A47" s="41"/>
      <c r="B47" s="42">
        <v>6711</v>
      </c>
      <c r="C47" s="41" t="s">
        <v>81</v>
      </c>
      <c r="D47" s="60"/>
      <c r="E47" s="59"/>
      <c r="F47" s="59"/>
      <c r="G47" s="83"/>
    </row>
    <row r="48" spans="1:8" s="26" customFormat="1" ht="12" x14ac:dyDescent="0.25">
      <c r="A48" s="41"/>
      <c r="B48" s="45" t="s">
        <v>82</v>
      </c>
      <c r="C48" s="46" t="s">
        <v>83</v>
      </c>
      <c r="D48" s="59"/>
      <c r="E48" s="59"/>
      <c r="F48" s="59"/>
      <c r="G48" s="83"/>
    </row>
    <row r="49" spans="1:74" s="26" customFormat="1" ht="12" x14ac:dyDescent="0.25">
      <c r="A49" s="41"/>
      <c r="B49" s="42">
        <v>6711</v>
      </c>
      <c r="C49" s="41" t="s">
        <v>81</v>
      </c>
      <c r="D49" s="60"/>
      <c r="E49" s="59"/>
      <c r="F49" s="59"/>
      <c r="G49" s="83"/>
    </row>
    <row r="50" spans="1:74" s="26" customFormat="1" ht="12" customHeight="1" x14ac:dyDescent="0.25">
      <c r="A50" s="110" t="s">
        <v>7</v>
      </c>
      <c r="B50" s="110"/>
      <c r="C50" s="43" t="s">
        <v>224</v>
      </c>
      <c r="D50" s="61">
        <v>440000</v>
      </c>
      <c r="E50" s="61"/>
      <c r="F50" s="61"/>
      <c r="G50" s="61"/>
    </row>
    <row r="51" spans="1:74" s="26" customFormat="1" ht="24" x14ac:dyDescent="0.25">
      <c r="A51" s="41"/>
      <c r="B51" s="45"/>
      <c r="C51" s="46" t="s">
        <v>84</v>
      </c>
      <c r="D51" s="59"/>
      <c r="E51" s="59"/>
      <c r="F51" s="59"/>
      <c r="G51" s="83"/>
    </row>
    <row r="52" spans="1:74" s="26" customFormat="1" ht="24" x14ac:dyDescent="0.25">
      <c r="A52" s="41"/>
      <c r="B52" s="42">
        <v>6712</v>
      </c>
      <c r="C52" s="41" t="s">
        <v>78</v>
      </c>
      <c r="D52" s="60"/>
      <c r="E52" s="59"/>
      <c r="F52" s="59"/>
      <c r="G52" s="83"/>
    </row>
    <row r="53" spans="1:74" s="26" customFormat="1" ht="12" x14ac:dyDescent="0.25">
      <c r="A53" s="41"/>
      <c r="B53" s="42"/>
      <c r="C53" s="46" t="s">
        <v>83</v>
      </c>
      <c r="D53" s="59"/>
      <c r="E53" s="59"/>
      <c r="F53" s="59"/>
      <c r="G53" s="83"/>
    </row>
    <row r="54" spans="1:74" s="26" customFormat="1" ht="12" x14ac:dyDescent="0.25">
      <c r="A54" s="41"/>
      <c r="B54" s="42">
        <v>6711</v>
      </c>
      <c r="C54" s="41" t="s">
        <v>81</v>
      </c>
      <c r="D54" s="60"/>
      <c r="E54" s="59"/>
      <c r="F54" s="59"/>
      <c r="G54" s="83"/>
    </row>
    <row r="55" spans="1:74" s="26" customFormat="1" ht="12" customHeight="1" x14ac:dyDescent="0.25">
      <c r="A55" s="110" t="s">
        <v>7</v>
      </c>
      <c r="B55" s="110"/>
      <c r="C55" s="43" t="s">
        <v>222</v>
      </c>
      <c r="D55" s="61">
        <v>1930569</v>
      </c>
      <c r="E55" s="61">
        <v>1470569</v>
      </c>
      <c r="F55" s="61">
        <v>1470569</v>
      </c>
      <c r="G55" s="84">
        <v>1470569</v>
      </c>
    </row>
    <row r="56" spans="1:74" s="26" customFormat="1" ht="12" x14ac:dyDescent="0.25">
      <c r="A56" s="41"/>
      <c r="B56" s="42">
        <v>6711</v>
      </c>
      <c r="C56" s="41" t="s">
        <v>81</v>
      </c>
      <c r="D56" s="60"/>
      <c r="E56" s="60"/>
      <c r="F56" s="60"/>
      <c r="G56" s="85"/>
    </row>
    <row r="57" spans="1:74" s="26" customFormat="1" ht="24" x14ac:dyDescent="0.25">
      <c r="A57" s="41"/>
      <c r="B57" s="42">
        <v>6712</v>
      </c>
      <c r="C57" s="41" t="s">
        <v>78</v>
      </c>
      <c r="D57" s="60">
        <v>100000</v>
      </c>
      <c r="E57" s="60">
        <v>220000</v>
      </c>
      <c r="F57" s="60">
        <v>216427</v>
      </c>
      <c r="G57" s="85"/>
    </row>
    <row r="58" spans="1:74" s="26" customFormat="1" ht="24" x14ac:dyDescent="0.25">
      <c r="A58" s="3" t="s">
        <v>0</v>
      </c>
      <c r="B58" s="4" t="s">
        <v>1</v>
      </c>
      <c r="C58" s="5" t="s">
        <v>23</v>
      </c>
      <c r="D58" s="7"/>
      <c r="E58" s="7"/>
      <c r="F58" s="7"/>
      <c r="G58" s="7"/>
    </row>
    <row r="59" spans="1:74" s="26" customFormat="1" ht="12" x14ac:dyDescent="0.25">
      <c r="A59" s="31">
        <v>1</v>
      </c>
      <c r="B59" s="32">
        <v>2</v>
      </c>
      <c r="C59" s="32">
        <v>3</v>
      </c>
      <c r="D59" s="33"/>
      <c r="E59" s="33"/>
      <c r="F59" s="33"/>
      <c r="G59" s="33"/>
    </row>
    <row r="60" spans="1:74" s="26" customFormat="1" ht="12" customHeight="1" x14ac:dyDescent="0.25">
      <c r="A60" s="106" t="s">
        <v>27</v>
      </c>
      <c r="B60" s="106"/>
      <c r="C60" s="34" t="s">
        <v>28</v>
      </c>
      <c r="D60" s="35"/>
      <c r="E60" s="35"/>
      <c r="F60" s="35"/>
      <c r="G60" s="86"/>
    </row>
    <row r="61" spans="1:74" s="26" customFormat="1" ht="12" customHeight="1" x14ac:dyDescent="0.25">
      <c r="A61" s="105" t="s">
        <v>29</v>
      </c>
      <c r="B61" s="105"/>
      <c r="C61" s="36" t="s">
        <v>30</v>
      </c>
      <c r="D61" s="37">
        <f>+D62+D71+D86+D134+D141+D144</f>
        <v>90000</v>
      </c>
      <c r="E61" s="37">
        <f t="shared" ref="E61:G61" si="4">+E62+E71+E86+E134+E141+E144</f>
        <v>37979920</v>
      </c>
      <c r="F61" s="37">
        <f t="shared" si="4"/>
        <v>39692260</v>
      </c>
      <c r="G61" s="37">
        <f t="shared" si="4"/>
        <v>39692260</v>
      </c>
      <c r="H61" s="100">
        <v>44028110.890000001</v>
      </c>
      <c r="I61" s="25">
        <v>45763625.890000001</v>
      </c>
      <c r="J61" s="26">
        <v>45763625.890000001</v>
      </c>
    </row>
    <row r="62" spans="1:74" s="50" customFormat="1" ht="12" x14ac:dyDescent="0.25">
      <c r="A62" s="47" t="s">
        <v>7</v>
      </c>
      <c r="B62" s="48"/>
      <c r="C62" s="40" t="s">
        <v>85</v>
      </c>
      <c r="D62" s="58"/>
      <c r="E62" s="58"/>
      <c r="F62" s="58"/>
      <c r="G62" s="84"/>
      <c r="H62" s="103">
        <f>+E61-H61</f>
        <v>-6048190.8900000006</v>
      </c>
      <c r="I62" s="103">
        <f t="shared" ref="I62:J62" si="5">+F61-I61</f>
        <v>-6071365.8900000006</v>
      </c>
      <c r="J62" s="103">
        <f t="shared" si="5"/>
        <v>-6071365.8900000006</v>
      </c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</row>
    <row r="63" spans="1:74" s="49" customFormat="1" ht="12" x14ac:dyDescent="0.25">
      <c r="A63" s="51" t="s">
        <v>86</v>
      </c>
      <c r="B63" s="51">
        <v>322</v>
      </c>
      <c r="C63" s="52" t="s">
        <v>33</v>
      </c>
      <c r="D63" s="63"/>
      <c r="E63" s="63"/>
      <c r="F63" s="63"/>
      <c r="G63" s="87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</row>
    <row r="64" spans="1:74" s="49" customFormat="1" ht="12" x14ac:dyDescent="0.25">
      <c r="A64" s="51"/>
      <c r="B64" s="51">
        <v>3222</v>
      </c>
      <c r="C64" s="52" t="s">
        <v>87</v>
      </c>
      <c r="D64" s="64"/>
      <c r="E64" s="63"/>
      <c r="F64" s="63"/>
      <c r="G64" s="87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</row>
    <row r="65" spans="1:45" s="49" customFormat="1" ht="12" x14ac:dyDescent="0.25">
      <c r="A65" s="51" t="s">
        <v>88</v>
      </c>
      <c r="B65" s="51">
        <v>323</v>
      </c>
      <c r="C65" s="52" t="s">
        <v>26</v>
      </c>
      <c r="D65" s="63"/>
      <c r="E65" s="63"/>
      <c r="F65" s="63"/>
      <c r="G65" s="87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</row>
    <row r="66" spans="1:45" s="49" customFormat="1" ht="12" x14ac:dyDescent="0.25">
      <c r="A66" s="51"/>
      <c r="B66" s="51">
        <v>3237</v>
      </c>
      <c r="C66" s="52" t="s">
        <v>89</v>
      </c>
      <c r="D66" s="64"/>
      <c r="E66" s="63"/>
      <c r="F66" s="63"/>
      <c r="G66" s="87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</row>
    <row r="67" spans="1:45" s="49" customFormat="1" ht="12" x14ac:dyDescent="0.25">
      <c r="A67" s="51" t="s">
        <v>90</v>
      </c>
      <c r="B67" s="51">
        <v>329</v>
      </c>
      <c r="C67" s="52" t="s">
        <v>34</v>
      </c>
      <c r="D67" s="63"/>
      <c r="E67" s="63"/>
      <c r="F67" s="63"/>
      <c r="G67" s="87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</row>
    <row r="68" spans="1:45" s="49" customFormat="1" ht="12" x14ac:dyDescent="0.25">
      <c r="A68" s="51"/>
      <c r="B68" s="51">
        <v>3299</v>
      </c>
      <c r="C68" s="52" t="s">
        <v>34</v>
      </c>
      <c r="D68" s="64"/>
      <c r="E68" s="63"/>
      <c r="F68" s="63"/>
      <c r="G68" s="87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</row>
    <row r="69" spans="1:45" s="49" customFormat="1" ht="12" x14ac:dyDescent="0.25">
      <c r="A69" s="51" t="s">
        <v>91</v>
      </c>
      <c r="B69" s="51">
        <v>343</v>
      </c>
      <c r="C69" s="52" t="s">
        <v>36</v>
      </c>
      <c r="D69" s="63"/>
      <c r="E69" s="63"/>
      <c r="F69" s="63"/>
      <c r="G69" s="87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</row>
    <row r="70" spans="1:45" s="49" customFormat="1" ht="12" x14ac:dyDescent="0.25">
      <c r="A70" s="51"/>
      <c r="B70" s="51">
        <v>3433</v>
      </c>
      <c r="C70" s="52" t="s">
        <v>92</v>
      </c>
      <c r="D70" s="64"/>
      <c r="E70" s="63"/>
      <c r="F70" s="63"/>
      <c r="G70" s="87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</row>
    <row r="71" spans="1:45" s="26" customFormat="1" ht="12" customHeight="1" x14ac:dyDescent="0.25">
      <c r="A71" s="110" t="s">
        <v>7</v>
      </c>
      <c r="B71" s="110"/>
      <c r="C71" s="43" t="s">
        <v>8</v>
      </c>
      <c r="D71" s="61"/>
      <c r="E71" s="90">
        <f>SUM(E72:E85)</f>
        <v>1020020</v>
      </c>
      <c r="F71" s="90">
        <f>SUM(F72:F85)</f>
        <v>1072000</v>
      </c>
      <c r="G71" s="90">
        <f>SUM(G72:G85)</f>
        <v>1072000</v>
      </c>
      <c r="H71" s="25">
        <f>+E71+E86+E134+E141</f>
        <v>37979920</v>
      </c>
      <c r="I71" s="25">
        <f t="shared" ref="I71:J71" si="6">+F71+F86+F134+F141</f>
        <v>39692260</v>
      </c>
      <c r="J71" s="25">
        <f t="shared" si="6"/>
        <v>39692260</v>
      </c>
    </row>
    <row r="72" spans="1:45" s="26" customFormat="1" ht="12" x14ac:dyDescent="0.25">
      <c r="A72" s="41" t="s">
        <v>93</v>
      </c>
      <c r="B72" s="42">
        <v>311</v>
      </c>
      <c r="C72" s="41" t="s">
        <v>24</v>
      </c>
      <c r="D72" s="59"/>
      <c r="E72" s="60">
        <v>864000</v>
      </c>
      <c r="F72" s="60">
        <v>906400</v>
      </c>
      <c r="G72" s="60">
        <v>906400</v>
      </c>
      <c r="H72" s="100"/>
      <c r="I72" s="100"/>
    </row>
    <row r="73" spans="1:45" s="26" customFormat="1" ht="12" x14ac:dyDescent="0.25">
      <c r="A73" s="41"/>
      <c r="B73" s="42">
        <v>3111</v>
      </c>
      <c r="C73" s="41" t="s">
        <v>98</v>
      </c>
      <c r="D73" s="60"/>
      <c r="E73" s="60"/>
      <c r="F73" s="60"/>
      <c r="G73" s="60"/>
      <c r="H73" s="100"/>
      <c r="I73" s="100"/>
    </row>
    <row r="74" spans="1:45" s="26" customFormat="1" ht="12" x14ac:dyDescent="0.25">
      <c r="A74" s="41"/>
      <c r="B74" s="42">
        <v>3113</v>
      </c>
      <c r="C74" s="41" t="s">
        <v>99</v>
      </c>
      <c r="D74" s="60"/>
      <c r="E74" s="60"/>
      <c r="F74" s="60"/>
      <c r="G74" s="60"/>
      <c r="H74" s="100"/>
      <c r="I74" s="100"/>
    </row>
    <row r="75" spans="1:45" s="26" customFormat="1" ht="12" x14ac:dyDescent="0.25">
      <c r="A75" s="41" t="s">
        <v>94</v>
      </c>
      <c r="B75" s="42">
        <v>3114</v>
      </c>
      <c r="C75" s="41" t="s">
        <v>100</v>
      </c>
      <c r="D75" s="59"/>
      <c r="E75" s="60"/>
      <c r="F75" s="60"/>
      <c r="G75" s="60"/>
      <c r="H75" s="100"/>
      <c r="I75" s="100"/>
    </row>
    <row r="76" spans="1:45" s="26" customFormat="1" ht="12" x14ac:dyDescent="0.25">
      <c r="A76" s="41"/>
      <c r="B76" s="42">
        <v>312</v>
      </c>
      <c r="C76" s="41" t="s">
        <v>31</v>
      </c>
      <c r="D76" s="60"/>
      <c r="E76" s="60"/>
      <c r="F76" s="60"/>
      <c r="G76" s="60"/>
      <c r="H76" s="100"/>
      <c r="I76" s="100"/>
    </row>
    <row r="77" spans="1:45" ht="14.25" customHeight="1" x14ac:dyDescent="0.3">
      <c r="A77" s="41" t="s">
        <v>96</v>
      </c>
      <c r="B77" s="42">
        <v>3121</v>
      </c>
      <c r="C77" s="41" t="s">
        <v>31</v>
      </c>
      <c r="D77" s="59"/>
      <c r="E77" s="60"/>
      <c r="F77" s="60"/>
      <c r="G77" s="60"/>
      <c r="H77" s="100"/>
      <c r="I77" s="100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</row>
    <row r="78" spans="1:45" ht="14.25" customHeight="1" x14ac:dyDescent="0.3">
      <c r="A78" s="41"/>
      <c r="B78" s="42">
        <v>313</v>
      </c>
      <c r="C78" s="41" t="s">
        <v>25</v>
      </c>
      <c r="D78" s="59"/>
      <c r="E78" s="60">
        <v>134020</v>
      </c>
      <c r="F78" s="60">
        <v>140600</v>
      </c>
      <c r="G78" s="60">
        <v>140600</v>
      </c>
      <c r="H78" s="100"/>
      <c r="I78" s="100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</row>
    <row r="79" spans="1:45" ht="14.25" customHeight="1" x14ac:dyDescent="0.3">
      <c r="A79" s="41"/>
      <c r="B79" s="42">
        <v>3132</v>
      </c>
      <c r="C79" s="41" t="s">
        <v>103</v>
      </c>
      <c r="D79" s="59"/>
      <c r="E79" s="60"/>
      <c r="F79" s="60"/>
      <c r="G79" s="60"/>
      <c r="H79" s="100"/>
      <c r="I79" s="100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</row>
    <row r="80" spans="1:45" ht="14.25" customHeight="1" x14ac:dyDescent="0.3">
      <c r="A80" s="41"/>
      <c r="B80" s="42">
        <v>3133</v>
      </c>
      <c r="C80" s="41" t="s">
        <v>104</v>
      </c>
      <c r="D80" s="59"/>
      <c r="E80" s="60"/>
      <c r="F80" s="60"/>
      <c r="G80" s="60"/>
      <c r="H80" s="100"/>
      <c r="I80" s="100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</row>
    <row r="81" spans="1:45" ht="14.25" customHeight="1" x14ac:dyDescent="0.3">
      <c r="A81" s="41"/>
      <c r="B81" s="42">
        <v>321</v>
      </c>
      <c r="C81" s="41" t="s">
        <v>32</v>
      </c>
      <c r="D81" s="59"/>
      <c r="E81" s="60"/>
      <c r="F81" s="60"/>
      <c r="G81" s="60"/>
      <c r="H81" s="100"/>
      <c r="I81" s="100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</row>
    <row r="82" spans="1:45" ht="14.25" customHeight="1" x14ac:dyDescent="0.3">
      <c r="A82" s="41"/>
      <c r="B82" s="42">
        <v>3211</v>
      </c>
      <c r="C82" s="41" t="s">
        <v>106</v>
      </c>
      <c r="D82" s="59"/>
      <c r="E82" s="60">
        <v>2000</v>
      </c>
      <c r="F82" s="60">
        <v>3000</v>
      </c>
      <c r="G82" s="60">
        <v>3000</v>
      </c>
      <c r="H82" s="100"/>
      <c r="I82" s="100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</row>
    <row r="83" spans="1:45" ht="14.25" customHeight="1" x14ac:dyDescent="0.3">
      <c r="A83" s="41"/>
      <c r="B83" s="42">
        <v>3212</v>
      </c>
      <c r="C83" s="41" t="s">
        <v>230</v>
      </c>
      <c r="D83" s="59"/>
      <c r="E83" s="60">
        <v>20000</v>
      </c>
      <c r="F83" s="60">
        <v>22000</v>
      </c>
      <c r="G83" s="60">
        <v>22000</v>
      </c>
      <c r="H83" s="100"/>
      <c r="I83" s="100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</row>
    <row r="84" spans="1:45" ht="14.25" customHeight="1" x14ac:dyDescent="0.3">
      <c r="A84" s="41"/>
      <c r="B84" s="42">
        <v>3213</v>
      </c>
      <c r="C84" s="41" t="s">
        <v>108</v>
      </c>
      <c r="D84" s="59"/>
      <c r="E84" s="60"/>
      <c r="F84" s="60"/>
      <c r="G84" s="60"/>
      <c r="H84" s="100"/>
      <c r="I84" s="100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</row>
    <row r="85" spans="1:45" x14ac:dyDescent="0.3">
      <c r="A85" s="41"/>
      <c r="B85" s="42">
        <v>3214</v>
      </c>
      <c r="C85" s="41" t="s">
        <v>109</v>
      </c>
      <c r="D85" s="59"/>
      <c r="E85" s="59"/>
      <c r="F85" s="59"/>
      <c r="G85" s="83"/>
      <c r="H85" s="100"/>
      <c r="I85" s="100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</row>
    <row r="86" spans="1:45" s="26" customFormat="1" ht="24" customHeight="1" x14ac:dyDescent="0.25">
      <c r="A86" s="110" t="s">
        <v>7</v>
      </c>
      <c r="B86" s="110"/>
      <c r="C86" s="43" t="s">
        <v>13</v>
      </c>
      <c r="D86" s="61"/>
      <c r="E86" s="92">
        <f>SUM(E87:E131)</f>
        <v>36834400</v>
      </c>
      <c r="F86" s="101">
        <f>SUM(F87:F130)</f>
        <v>38489000</v>
      </c>
      <c r="G86" s="101">
        <v>38489000</v>
      </c>
    </row>
    <row r="87" spans="1:45" s="26" customFormat="1" ht="12" x14ac:dyDescent="0.25">
      <c r="A87" s="41" t="s">
        <v>97</v>
      </c>
      <c r="B87" s="42">
        <v>311</v>
      </c>
      <c r="C87" s="41" t="s">
        <v>24</v>
      </c>
      <c r="D87" s="60"/>
      <c r="E87" s="60">
        <v>23400000</v>
      </c>
      <c r="F87" s="60">
        <v>24570000</v>
      </c>
      <c r="G87" s="60">
        <v>24570000</v>
      </c>
    </row>
    <row r="88" spans="1:45" s="26" customFormat="1" ht="12" x14ac:dyDescent="0.25">
      <c r="A88" s="41"/>
      <c r="B88" s="42">
        <v>3111</v>
      </c>
      <c r="C88" s="41" t="s">
        <v>98</v>
      </c>
      <c r="D88" s="60"/>
      <c r="E88" s="60"/>
      <c r="F88" s="60"/>
      <c r="G88" s="60"/>
    </row>
    <row r="89" spans="1:45" s="26" customFormat="1" ht="12" x14ac:dyDescent="0.25">
      <c r="A89" s="41"/>
      <c r="B89" s="42">
        <v>3113</v>
      </c>
      <c r="C89" s="41" t="s">
        <v>99</v>
      </c>
      <c r="D89" s="60"/>
      <c r="E89" s="60"/>
      <c r="F89" s="60"/>
      <c r="G89" s="60"/>
    </row>
    <row r="90" spans="1:45" s="26" customFormat="1" ht="12" x14ac:dyDescent="0.25">
      <c r="A90" s="41"/>
      <c r="B90" s="42">
        <v>3114</v>
      </c>
      <c r="C90" s="41" t="s">
        <v>100</v>
      </c>
      <c r="D90" s="60"/>
      <c r="E90" s="60"/>
      <c r="F90" s="60"/>
      <c r="G90" s="60"/>
    </row>
    <row r="91" spans="1:45" s="26" customFormat="1" ht="12" x14ac:dyDescent="0.25">
      <c r="A91" s="41" t="s">
        <v>101</v>
      </c>
      <c r="B91" s="42">
        <v>312</v>
      </c>
      <c r="C91" s="41" t="s">
        <v>31</v>
      </c>
      <c r="D91" s="60"/>
      <c r="E91" s="60">
        <v>810000</v>
      </c>
      <c r="F91" s="60">
        <v>810000</v>
      </c>
      <c r="G91" s="60">
        <v>810000</v>
      </c>
    </row>
    <row r="92" spans="1:45" s="26" customFormat="1" ht="12" x14ac:dyDescent="0.25">
      <c r="A92" s="41"/>
      <c r="B92" s="42">
        <v>3121</v>
      </c>
      <c r="C92" s="41" t="s">
        <v>31</v>
      </c>
      <c r="D92" s="60"/>
      <c r="E92" s="60"/>
      <c r="F92" s="60"/>
      <c r="G92" s="60"/>
    </row>
    <row r="93" spans="1:45" s="26" customFormat="1" ht="12" x14ac:dyDescent="0.25">
      <c r="A93" s="41" t="s">
        <v>102</v>
      </c>
      <c r="B93" s="42">
        <v>313</v>
      </c>
      <c r="C93" s="41" t="s">
        <v>25</v>
      </c>
      <c r="D93" s="60"/>
      <c r="E93" s="60">
        <v>3500000</v>
      </c>
      <c r="F93" s="60">
        <v>3675000</v>
      </c>
      <c r="G93" s="60">
        <v>3675000</v>
      </c>
    </row>
    <row r="94" spans="1:45" s="26" customFormat="1" ht="12" x14ac:dyDescent="0.25">
      <c r="A94" s="41"/>
      <c r="B94" s="42">
        <v>3132</v>
      </c>
      <c r="C94" s="41" t="s">
        <v>103</v>
      </c>
      <c r="D94" s="60"/>
      <c r="E94" s="60"/>
      <c r="F94" s="60"/>
      <c r="G94" s="60"/>
    </row>
    <row r="95" spans="1:45" s="26" customFormat="1" ht="12" x14ac:dyDescent="0.25">
      <c r="A95" s="41"/>
      <c r="B95" s="42">
        <v>3133</v>
      </c>
      <c r="C95" s="41" t="s">
        <v>104</v>
      </c>
      <c r="D95" s="60"/>
      <c r="E95" s="60"/>
      <c r="F95" s="60"/>
      <c r="G95" s="60"/>
    </row>
    <row r="96" spans="1:45" s="26" customFormat="1" ht="12" x14ac:dyDescent="0.25">
      <c r="A96" s="41" t="s">
        <v>105</v>
      </c>
      <c r="B96" s="42">
        <v>321</v>
      </c>
      <c r="C96" s="41" t="s">
        <v>32</v>
      </c>
      <c r="D96" s="60"/>
      <c r="E96" s="60">
        <v>540000</v>
      </c>
      <c r="F96" s="60">
        <v>550000</v>
      </c>
      <c r="G96" s="60">
        <v>550000</v>
      </c>
    </row>
    <row r="97" spans="1:7" s="26" customFormat="1" ht="12" x14ac:dyDescent="0.25">
      <c r="A97" s="41"/>
      <c r="B97" s="42">
        <v>3211</v>
      </c>
      <c r="C97" s="41" t="s">
        <v>106</v>
      </c>
      <c r="D97" s="60"/>
      <c r="E97" s="60"/>
      <c r="F97" s="60"/>
      <c r="G97" s="60"/>
    </row>
    <row r="98" spans="1:7" s="26" customFormat="1" ht="24" x14ac:dyDescent="0.25">
      <c r="A98" s="41"/>
      <c r="B98" s="42">
        <v>3212</v>
      </c>
      <c r="C98" s="41" t="s">
        <v>107</v>
      </c>
      <c r="D98" s="60"/>
      <c r="E98" s="60"/>
      <c r="F98" s="60"/>
      <c r="G98" s="60"/>
    </row>
    <row r="99" spans="1:7" s="26" customFormat="1" ht="12" x14ac:dyDescent="0.25">
      <c r="A99" s="41"/>
      <c r="B99" s="42">
        <v>3213</v>
      </c>
      <c r="C99" s="41" t="s">
        <v>108</v>
      </c>
      <c r="D99" s="60"/>
      <c r="E99" s="60"/>
      <c r="F99" s="60"/>
      <c r="G99" s="60"/>
    </row>
    <row r="100" spans="1:7" s="26" customFormat="1" ht="12" x14ac:dyDescent="0.25">
      <c r="A100" s="41"/>
      <c r="B100" s="42">
        <v>3214</v>
      </c>
      <c r="C100" s="41" t="s">
        <v>109</v>
      </c>
      <c r="D100" s="60"/>
      <c r="E100" s="60"/>
      <c r="F100" s="60"/>
      <c r="G100" s="60"/>
    </row>
    <row r="101" spans="1:7" s="26" customFormat="1" ht="12" x14ac:dyDescent="0.25">
      <c r="A101" s="41" t="s">
        <v>110</v>
      </c>
      <c r="B101" s="42">
        <v>322</v>
      </c>
      <c r="C101" s="41" t="s">
        <v>33</v>
      </c>
      <c r="D101" s="60"/>
      <c r="E101" s="60">
        <v>4200000</v>
      </c>
      <c r="F101" s="60">
        <v>4494000</v>
      </c>
      <c r="G101" s="60">
        <v>4494000</v>
      </c>
    </row>
    <row r="102" spans="1:7" s="26" customFormat="1" ht="12" x14ac:dyDescent="0.25">
      <c r="A102" s="41"/>
      <c r="B102" s="42">
        <v>3221</v>
      </c>
      <c r="C102" s="41" t="s">
        <v>111</v>
      </c>
      <c r="D102" s="60"/>
      <c r="E102" s="60"/>
      <c r="F102" s="60"/>
      <c r="G102" s="60"/>
    </row>
    <row r="103" spans="1:7" s="26" customFormat="1" ht="12" x14ac:dyDescent="0.25">
      <c r="A103" s="41"/>
      <c r="B103" s="42">
        <v>3222</v>
      </c>
      <c r="C103" s="41" t="s">
        <v>87</v>
      </c>
      <c r="D103" s="60"/>
      <c r="E103" s="60"/>
      <c r="F103" s="60"/>
      <c r="G103" s="60"/>
    </row>
    <row r="104" spans="1:7" s="26" customFormat="1" ht="12" x14ac:dyDescent="0.25">
      <c r="A104" s="41"/>
      <c r="B104" s="42">
        <v>3223</v>
      </c>
      <c r="C104" s="41" t="s">
        <v>112</v>
      </c>
      <c r="D104" s="60"/>
      <c r="E104" s="60"/>
      <c r="F104" s="60"/>
      <c r="G104" s="60"/>
    </row>
    <row r="105" spans="1:7" s="26" customFormat="1" ht="24" x14ac:dyDescent="0.25">
      <c r="A105" s="41"/>
      <c r="B105" s="42">
        <v>3224</v>
      </c>
      <c r="C105" s="41" t="s">
        <v>113</v>
      </c>
      <c r="D105" s="60"/>
      <c r="E105" s="60"/>
      <c r="F105" s="60"/>
      <c r="G105" s="60"/>
    </row>
    <row r="106" spans="1:7" s="26" customFormat="1" ht="12" x14ac:dyDescent="0.25">
      <c r="A106" s="41" t="s">
        <v>114</v>
      </c>
      <c r="B106" s="42">
        <v>323</v>
      </c>
      <c r="C106" s="41" t="s">
        <v>26</v>
      </c>
      <c r="D106" s="60"/>
      <c r="E106" s="60">
        <v>4280000</v>
      </c>
      <c r="F106" s="60">
        <v>4280000</v>
      </c>
      <c r="G106" s="60">
        <v>4280000</v>
      </c>
    </row>
    <row r="107" spans="1:7" s="26" customFormat="1" ht="12" x14ac:dyDescent="0.25">
      <c r="A107" s="41"/>
      <c r="B107" s="42">
        <v>3231</v>
      </c>
      <c r="C107" s="41" t="s">
        <v>115</v>
      </c>
      <c r="D107" s="60"/>
      <c r="E107" s="60"/>
      <c r="F107" s="60"/>
      <c r="G107" s="60"/>
    </row>
    <row r="108" spans="1:7" s="26" customFormat="1" ht="12" x14ac:dyDescent="0.25">
      <c r="A108" s="41"/>
      <c r="B108" s="42">
        <v>3233</v>
      </c>
      <c r="C108" s="41" t="s">
        <v>116</v>
      </c>
      <c r="D108" s="60"/>
      <c r="E108" s="60"/>
      <c r="F108" s="60"/>
      <c r="G108" s="60"/>
    </row>
    <row r="109" spans="1:7" s="26" customFormat="1" ht="12" x14ac:dyDescent="0.25">
      <c r="A109" s="41"/>
      <c r="B109" s="42">
        <v>3234</v>
      </c>
      <c r="C109" s="41" t="s">
        <v>117</v>
      </c>
      <c r="D109" s="60"/>
      <c r="E109" s="60"/>
      <c r="F109" s="60"/>
      <c r="G109" s="60"/>
    </row>
    <row r="110" spans="1:7" s="26" customFormat="1" ht="12" x14ac:dyDescent="0.25">
      <c r="A110" s="41"/>
      <c r="B110" s="42">
        <v>3235</v>
      </c>
      <c r="C110" s="41" t="s">
        <v>95</v>
      </c>
      <c r="D110" s="60"/>
      <c r="E110" s="60"/>
      <c r="F110" s="60"/>
      <c r="G110" s="60"/>
    </row>
    <row r="111" spans="1:7" s="26" customFormat="1" ht="12" x14ac:dyDescent="0.25">
      <c r="A111" s="41"/>
      <c r="B111" s="42">
        <v>3236</v>
      </c>
      <c r="C111" s="41" t="s">
        <v>118</v>
      </c>
      <c r="D111" s="60"/>
      <c r="E111" s="60"/>
      <c r="F111" s="60"/>
      <c r="G111" s="60"/>
    </row>
    <row r="112" spans="1:7" s="26" customFormat="1" ht="12" x14ac:dyDescent="0.25">
      <c r="A112" s="41"/>
      <c r="B112" s="42">
        <v>3237</v>
      </c>
      <c r="C112" s="41" t="s">
        <v>89</v>
      </c>
      <c r="D112" s="60"/>
      <c r="E112" s="60"/>
      <c r="F112" s="60"/>
      <c r="G112" s="60"/>
    </row>
    <row r="113" spans="1:7" s="26" customFormat="1" ht="12" x14ac:dyDescent="0.25">
      <c r="A113" s="41"/>
      <c r="B113" s="42">
        <v>3238</v>
      </c>
      <c r="C113" s="41" t="s">
        <v>119</v>
      </c>
      <c r="D113" s="60"/>
      <c r="E113" s="60"/>
      <c r="F113" s="60"/>
      <c r="G113" s="60"/>
    </row>
    <row r="114" spans="1:7" s="26" customFormat="1" ht="12" x14ac:dyDescent="0.25">
      <c r="A114" s="41"/>
      <c r="B114" s="42">
        <v>3239</v>
      </c>
      <c r="C114" s="41" t="s">
        <v>120</v>
      </c>
      <c r="D114" s="60"/>
      <c r="E114" s="60"/>
      <c r="F114" s="60"/>
      <c r="G114" s="60"/>
    </row>
    <row r="115" spans="1:7" s="26" customFormat="1" ht="12" x14ac:dyDescent="0.25">
      <c r="A115" s="41" t="s">
        <v>121</v>
      </c>
      <c r="B115" s="42">
        <v>329</v>
      </c>
      <c r="C115" s="41" t="s">
        <v>34</v>
      </c>
      <c r="D115" s="60"/>
      <c r="E115" s="60">
        <v>64000</v>
      </c>
      <c r="F115" s="60">
        <v>65000</v>
      </c>
      <c r="G115" s="60">
        <v>65000</v>
      </c>
    </row>
    <row r="116" spans="1:7" s="26" customFormat="1" ht="12" x14ac:dyDescent="0.25">
      <c r="A116" s="41"/>
      <c r="B116" s="42">
        <v>3291</v>
      </c>
      <c r="C116" s="41" t="s">
        <v>122</v>
      </c>
      <c r="D116" s="60"/>
      <c r="E116" s="60"/>
      <c r="F116" s="60"/>
      <c r="G116" s="60"/>
    </row>
    <row r="117" spans="1:7" s="26" customFormat="1" ht="12" x14ac:dyDescent="0.25">
      <c r="A117" s="41"/>
      <c r="B117" s="42">
        <v>3292</v>
      </c>
      <c r="C117" s="41" t="s">
        <v>123</v>
      </c>
      <c r="D117" s="60"/>
      <c r="E117" s="60"/>
      <c r="F117" s="60"/>
      <c r="G117" s="60"/>
    </row>
    <row r="118" spans="1:7" s="26" customFormat="1" ht="12" x14ac:dyDescent="0.25">
      <c r="A118" s="41"/>
      <c r="B118" s="42">
        <v>3293</v>
      </c>
      <c r="C118" s="41" t="s">
        <v>124</v>
      </c>
      <c r="D118" s="60"/>
      <c r="E118" s="60"/>
      <c r="F118" s="60"/>
      <c r="G118" s="60"/>
    </row>
    <row r="119" spans="1:7" s="26" customFormat="1" ht="12" x14ac:dyDescent="0.25">
      <c r="A119" s="41"/>
      <c r="B119" s="42">
        <v>3294</v>
      </c>
      <c r="C119" s="41" t="s">
        <v>125</v>
      </c>
      <c r="D119" s="60"/>
      <c r="E119" s="60"/>
      <c r="F119" s="60"/>
      <c r="G119" s="60"/>
    </row>
    <row r="120" spans="1:7" s="26" customFormat="1" ht="12" x14ac:dyDescent="0.25">
      <c r="A120" s="41"/>
      <c r="B120" s="42">
        <v>3295</v>
      </c>
      <c r="C120" s="41" t="s">
        <v>126</v>
      </c>
      <c r="D120" s="60"/>
      <c r="E120" s="60"/>
      <c r="F120" s="60"/>
      <c r="G120" s="60"/>
    </row>
    <row r="121" spans="1:7" s="26" customFormat="1" ht="17.25" customHeight="1" x14ac:dyDescent="0.25">
      <c r="A121" s="41"/>
      <c r="B121" s="42">
        <v>3296</v>
      </c>
      <c r="C121" s="41" t="s">
        <v>127</v>
      </c>
      <c r="D121" s="60"/>
      <c r="E121" s="60"/>
      <c r="F121" s="60"/>
      <c r="G121" s="60"/>
    </row>
    <row r="122" spans="1:7" s="26" customFormat="1" ht="12" x14ac:dyDescent="0.25">
      <c r="A122" s="41"/>
      <c r="B122" s="42">
        <v>3299</v>
      </c>
      <c r="C122" s="41" t="s">
        <v>34</v>
      </c>
      <c r="D122" s="60"/>
      <c r="E122" s="60"/>
      <c r="F122" s="60"/>
      <c r="G122" s="60"/>
    </row>
    <row r="123" spans="1:7" s="26" customFormat="1" ht="12" x14ac:dyDescent="0.25">
      <c r="A123" s="41" t="s">
        <v>128</v>
      </c>
      <c r="B123" s="42">
        <v>343</v>
      </c>
      <c r="C123" s="41" t="s">
        <v>36</v>
      </c>
      <c r="D123" s="60"/>
      <c r="E123" s="60">
        <v>22000</v>
      </c>
      <c r="F123" s="60">
        <v>25000</v>
      </c>
      <c r="G123" s="60">
        <v>25000</v>
      </c>
    </row>
    <row r="124" spans="1:7" s="26" customFormat="1" ht="12" x14ac:dyDescent="0.25">
      <c r="A124" s="41"/>
      <c r="B124" s="42">
        <v>3431</v>
      </c>
      <c r="C124" s="41" t="s">
        <v>129</v>
      </c>
      <c r="D124" s="60"/>
      <c r="E124" s="60"/>
      <c r="F124" s="60"/>
      <c r="G124" s="60"/>
    </row>
    <row r="125" spans="1:7" s="26" customFormat="1" ht="12" x14ac:dyDescent="0.25">
      <c r="A125" s="41"/>
      <c r="B125" s="42">
        <v>3432</v>
      </c>
      <c r="C125" s="41" t="s">
        <v>130</v>
      </c>
      <c r="D125" s="60"/>
      <c r="E125" s="60"/>
      <c r="F125" s="60"/>
      <c r="G125" s="60"/>
    </row>
    <row r="126" spans="1:7" s="26" customFormat="1" ht="12" customHeight="1" x14ac:dyDescent="0.25">
      <c r="A126" s="41"/>
      <c r="B126" s="42">
        <v>3433</v>
      </c>
      <c r="C126" s="41" t="s">
        <v>92</v>
      </c>
      <c r="D126" s="60"/>
      <c r="E126" s="60"/>
      <c r="F126" s="60"/>
      <c r="G126" s="60"/>
    </row>
    <row r="127" spans="1:7" s="26" customFormat="1" ht="12" x14ac:dyDescent="0.25">
      <c r="A127" s="41"/>
      <c r="B127" s="42">
        <v>3434</v>
      </c>
      <c r="C127" s="41" t="s">
        <v>34</v>
      </c>
      <c r="D127" s="60"/>
      <c r="E127" s="60"/>
      <c r="F127" s="60"/>
      <c r="G127" s="60"/>
    </row>
    <row r="128" spans="1:7" s="26" customFormat="1" ht="24" x14ac:dyDescent="0.25">
      <c r="A128" s="41"/>
      <c r="B128" s="42">
        <v>372</v>
      </c>
      <c r="C128" s="41" t="s">
        <v>35</v>
      </c>
      <c r="D128" s="60"/>
      <c r="E128" s="60"/>
      <c r="F128" s="60"/>
      <c r="G128" s="60"/>
    </row>
    <row r="129" spans="1:45" s="26" customFormat="1" ht="12" x14ac:dyDescent="0.25">
      <c r="A129" s="41"/>
      <c r="B129" s="42">
        <v>381</v>
      </c>
      <c r="C129" s="41" t="s">
        <v>37</v>
      </c>
      <c r="D129" s="60"/>
      <c r="E129" s="60"/>
      <c r="F129" s="60"/>
      <c r="G129" s="60"/>
    </row>
    <row r="130" spans="1:45" s="26" customFormat="1" ht="12" x14ac:dyDescent="0.25">
      <c r="A130" s="41" t="s">
        <v>131</v>
      </c>
      <c r="B130" s="42">
        <v>383</v>
      </c>
      <c r="C130" s="41" t="s">
        <v>38</v>
      </c>
      <c r="D130" s="60"/>
      <c r="E130" s="60">
        <v>18400</v>
      </c>
      <c r="F130" s="60">
        <v>20000</v>
      </c>
      <c r="G130" s="60">
        <v>20000</v>
      </c>
    </row>
    <row r="131" spans="1:45" s="26" customFormat="1" ht="12" x14ac:dyDescent="0.25">
      <c r="A131" s="41"/>
      <c r="B131" s="42">
        <v>3831</v>
      </c>
      <c r="C131" s="41" t="s">
        <v>132</v>
      </c>
      <c r="D131" s="60"/>
      <c r="E131" s="60"/>
      <c r="F131" s="60"/>
      <c r="G131" s="60"/>
    </row>
    <row r="132" spans="1:45" s="26" customFormat="1" ht="12" x14ac:dyDescent="0.25">
      <c r="A132" s="41"/>
      <c r="B132" s="42">
        <v>3834</v>
      </c>
      <c r="C132" s="41" t="s">
        <v>133</v>
      </c>
      <c r="D132" s="60"/>
      <c r="E132" s="60"/>
      <c r="F132" s="60"/>
      <c r="G132" s="60"/>
    </row>
    <row r="133" spans="1:45" x14ac:dyDescent="0.3">
      <c r="A133" s="41"/>
      <c r="B133" s="42">
        <v>3835</v>
      </c>
      <c r="C133" s="41" t="s">
        <v>134</v>
      </c>
      <c r="D133" s="60"/>
      <c r="E133" s="60"/>
      <c r="F133" s="60"/>
      <c r="G133" s="60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</row>
    <row r="134" spans="1:45" s="26" customFormat="1" ht="26.25" customHeight="1" x14ac:dyDescent="0.25">
      <c r="A134" s="110" t="s">
        <v>7</v>
      </c>
      <c r="B134" s="110"/>
      <c r="C134" s="43" t="s">
        <v>135</v>
      </c>
      <c r="D134" s="61">
        <v>90000</v>
      </c>
      <c r="E134" s="92">
        <f>SUM(E135:E140)</f>
        <v>100500</v>
      </c>
      <c r="F134" s="101">
        <f>SUM(F135:F140)</f>
        <v>106260</v>
      </c>
      <c r="G134" s="101">
        <f>SUM(G135:G140)</f>
        <v>106260</v>
      </c>
    </row>
    <row r="135" spans="1:45" s="26" customFormat="1" ht="12" x14ac:dyDescent="0.25">
      <c r="A135" s="41" t="s">
        <v>136</v>
      </c>
      <c r="B135" s="42">
        <v>311</v>
      </c>
      <c r="C135" s="41" t="s">
        <v>24</v>
      </c>
      <c r="D135" s="59"/>
      <c r="E135" s="59">
        <v>78100</v>
      </c>
      <c r="F135" s="59">
        <v>82100</v>
      </c>
      <c r="G135" s="59">
        <v>82100</v>
      </c>
    </row>
    <row r="136" spans="1:45" s="26" customFormat="1" ht="12" x14ac:dyDescent="0.25">
      <c r="A136" s="41"/>
      <c r="B136" s="42">
        <v>3111</v>
      </c>
      <c r="C136" s="41" t="s">
        <v>137</v>
      </c>
      <c r="D136" s="60"/>
      <c r="E136" s="59"/>
      <c r="F136" s="59"/>
      <c r="G136" s="59"/>
    </row>
    <row r="137" spans="1:45" s="26" customFormat="1" ht="12" x14ac:dyDescent="0.25">
      <c r="A137" s="41" t="s">
        <v>138</v>
      </c>
      <c r="B137" s="42">
        <v>313</v>
      </c>
      <c r="C137" s="41" t="s">
        <v>25</v>
      </c>
      <c r="D137" s="59"/>
      <c r="E137" s="59">
        <v>12900</v>
      </c>
      <c r="F137" s="59">
        <v>13560</v>
      </c>
      <c r="G137" s="59">
        <v>13560</v>
      </c>
    </row>
    <row r="138" spans="1:45" ht="17.25" customHeight="1" x14ac:dyDescent="0.3">
      <c r="A138" s="41"/>
      <c r="B138" s="42">
        <v>3132</v>
      </c>
      <c r="C138" s="41" t="s">
        <v>139</v>
      </c>
      <c r="D138" s="60"/>
      <c r="E138" s="59"/>
      <c r="F138" s="59"/>
      <c r="G138" s="59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</row>
    <row r="139" spans="1:45" ht="17.25" customHeight="1" x14ac:dyDescent="0.3">
      <c r="A139" s="94"/>
      <c r="B139" s="95">
        <v>321</v>
      </c>
      <c r="C139" s="26" t="s">
        <v>232</v>
      </c>
      <c r="D139" s="25"/>
      <c r="E139" s="93">
        <v>9000</v>
      </c>
      <c r="F139" s="93">
        <v>10000</v>
      </c>
      <c r="G139" s="93">
        <v>10000</v>
      </c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</row>
    <row r="140" spans="1:45" ht="17.25" customHeight="1" x14ac:dyDescent="0.3">
      <c r="A140" s="94"/>
      <c r="B140" s="95">
        <v>322</v>
      </c>
      <c r="C140" s="26"/>
      <c r="D140" s="25"/>
      <c r="E140" s="93">
        <v>500</v>
      </c>
      <c r="F140" s="93">
        <v>600</v>
      </c>
      <c r="G140" s="93">
        <v>600</v>
      </c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</row>
    <row r="141" spans="1:45" s="26" customFormat="1" ht="23.25" customHeight="1" x14ac:dyDescent="0.25">
      <c r="A141" s="110" t="s">
        <v>7</v>
      </c>
      <c r="B141" s="110"/>
      <c r="C141" s="43" t="s">
        <v>140</v>
      </c>
      <c r="D141" s="61"/>
      <c r="E141" s="92">
        <v>25000</v>
      </c>
      <c r="F141" s="92">
        <v>25000</v>
      </c>
      <c r="G141" s="92">
        <v>25000</v>
      </c>
    </row>
    <row r="142" spans="1:45" s="26" customFormat="1" ht="12" x14ac:dyDescent="0.25">
      <c r="A142" s="41" t="s">
        <v>141</v>
      </c>
      <c r="B142" s="42">
        <v>321</v>
      </c>
      <c r="C142" s="41" t="s">
        <v>32</v>
      </c>
      <c r="D142" s="59"/>
      <c r="E142" s="59"/>
      <c r="F142" s="59"/>
      <c r="G142" s="59"/>
    </row>
    <row r="143" spans="1:45" ht="15.75" customHeight="1" x14ac:dyDescent="0.3">
      <c r="A143" s="41"/>
      <c r="B143" s="42">
        <v>3213</v>
      </c>
      <c r="C143" s="41" t="s">
        <v>142</v>
      </c>
      <c r="D143" s="60"/>
      <c r="E143" s="59">
        <v>25000</v>
      </c>
      <c r="F143" s="59">
        <v>25000</v>
      </c>
      <c r="G143" s="59">
        <v>25000</v>
      </c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</row>
    <row r="144" spans="1:45" x14ac:dyDescent="0.3">
      <c r="A144" s="110"/>
      <c r="B144" s="110"/>
      <c r="C144" s="43" t="s">
        <v>143</v>
      </c>
      <c r="D144" s="61"/>
      <c r="E144" s="61"/>
      <c r="F144" s="43"/>
      <c r="G144" s="43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</row>
    <row r="145" spans="1:45" x14ac:dyDescent="0.3">
      <c r="A145" s="41" t="s">
        <v>144</v>
      </c>
      <c r="B145" s="42">
        <v>321</v>
      </c>
      <c r="C145" s="41" t="s">
        <v>32</v>
      </c>
      <c r="D145" s="60"/>
      <c r="E145" s="59"/>
      <c r="F145" s="59"/>
      <c r="G145" s="83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</row>
    <row r="146" spans="1:45" s="26" customFormat="1" ht="24.75" customHeight="1" x14ac:dyDescent="0.25">
      <c r="A146" s="111" t="s">
        <v>39</v>
      </c>
      <c r="B146" s="111"/>
      <c r="C146" s="53" t="s">
        <v>40</v>
      </c>
      <c r="D146" s="65"/>
      <c r="E146" s="65">
        <f>+E147+E161+E150+E175+E179+E182+E185</f>
        <v>2553156.15</v>
      </c>
      <c r="F146" s="65">
        <f>+F147+F161+F150+F175+F179+F182+F185</f>
        <v>2553156.149999999</v>
      </c>
      <c r="G146" s="65">
        <f>+G147+G161+G150+G175+G179+G182+G185</f>
        <v>2553156.149999999</v>
      </c>
    </row>
    <row r="147" spans="1:45" ht="27" customHeight="1" x14ac:dyDescent="0.3">
      <c r="A147" s="112" t="s">
        <v>7</v>
      </c>
      <c r="B147" s="112"/>
      <c r="C147" s="54" t="s">
        <v>231</v>
      </c>
      <c r="D147" s="66"/>
      <c r="E147" s="66">
        <f>+E148+E149</f>
        <v>465587.15</v>
      </c>
      <c r="F147" s="66">
        <f t="shared" ref="F147:G147" si="7">+F148+F149</f>
        <v>465587.14999999898</v>
      </c>
      <c r="G147" s="66">
        <f t="shared" si="7"/>
        <v>465587.14999999898</v>
      </c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</row>
    <row r="148" spans="1:45" ht="27" customHeight="1" x14ac:dyDescent="0.3">
      <c r="A148" s="96"/>
      <c r="B148" s="96">
        <v>421</v>
      </c>
      <c r="C148" s="96" t="s">
        <v>45</v>
      </c>
      <c r="D148" s="96"/>
      <c r="E148" s="102">
        <v>214727.52</v>
      </c>
      <c r="F148" s="103">
        <v>265587.14999999898</v>
      </c>
      <c r="G148" s="103">
        <v>265587.14999999898</v>
      </c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</row>
    <row r="149" spans="1:45" ht="15" customHeight="1" x14ac:dyDescent="0.3">
      <c r="A149" s="96"/>
      <c r="B149" s="96">
        <v>451</v>
      </c>
      <c r="C149" s="96" t="s">
        <v>44</v>
      </c>
      <c r="D149" s="97"/>
      <c r="E149" s="83">
        <v>250859.63</v>
      </c>
      <c r="F149" s="83">
        <v>200000</v>
      </c>
      <c r="G149" s="83">
        <v>200000</v>
      </c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</row>
    <row r="150" spans="1:45" ht="24.6" x14ac:dyDescent="0.3">
      <c r="A150" s="110" t="s">
        <v>7</v>
      </c>
      <c r="B150" s="110"/>
      <c r="C150" s="43" t="s">
        <v>13</v>
      </c>
      <c r="D150" s="61"/>
      <c r="E150" s="92">
        <f>SUM(E154:E160)</f>
        <v>600000</v>
      </c>
      <c r="F150" s="92">
        <f t="shared" ref="F150:G150" si="8">SUM(F154:F160)</f>
        <v>600000</v>
      </c>
      <c r="G150" s="92">
        <f t="shared" si="8"/>
        <v>600000</v>
      </c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</row>
    <row r="151" spans="1:45" x14ac:dyDescent="0.3">
      <c r="A151" s="52" t="s">
        <v>147</v>
      </c>
      <c r="B151" s="52" t="s">
        <v>148</v>
      </c>
      <c r="C151" s="52" t="s">
        <v>41</v>
      </c>
      <c r="D151" s="67"/>
      <c r="E151" s="59"/>
      <c r="F151" s="59"/>
      <c r="G151" s="59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</row>
    <row r="152" spans="1:45" x14ac:dyDescent="0.3">
      <c r="A152" s="52"/>
      <c r="B152" s="52">
        <v>4123</v>
      </c>
      <c r="C152" s="52" t="s">
        <v>149</v>
      </c>
      <c r="D152" s="68"/>
      <c r="E152" s="59"/>
      <c r="F152" s="59"/>
      <c r="G152" s="59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</row>
    <row r="153" spans="1:45" s="26" customFormat="1" ht="12" x14ac:dyDescent="0.25">
      <c r="A153" s="41" t="s">
        <v>150</v>
      </c>
      <c r="B153" s="42">
        <v>421</v>
      </c>
      <c r="C153" s="41" t="s">
        <v>45</v>
      </c>
      <c r="D153" s="59"/>
      <c r="E153" s="59"/>
      <c r="F153" s="59"/>
      <c r="G153" s="59"/>
    </row>
    <row r="154" spans="1:45" s="26" customFormat="1" ht="12" x14ac:dyDescent="0.25">
      <c r="A154" s="41" t="s">
        <v>151</v>
      </c>
      <c r="B154" s="42">
        <v>422</v>
      </c>
      <c r="C154" s="41" t="s">
        <v>42</v>
      </c>
      <c r="D154" s="59"/>
      <c r="E154" s="59">
        <v>500000</v>
      </c>
      <c r="F154" s="59">
        <v>500000</v>
      </c>
      <c r="G154" s="59">
        <v>500000</v>
      </c>
    </row>
    <row r="155" spans="1:45" s="26" customFormat="1" ht="12" x14ac:dyDescent="0.25">
      <c r="A155" s="41"/>
      <c r="B155" s="42">
        <v>4221</v>
      </c>
      <c r="C155" s="41" t="s">
        <v>145</v>
      </c>
      <c r="D155" s="60"/>
      <c r="E155" s="59"/>
      <c r="F155" s="59"/>
      <c r="G155" s="59"/>
    </row>
    <row r="156" spans="1:45" s="26" customFormat="1" ht="12" x14ac:dyDescent="0.25">
      <c r="A156" s="41"/>
      <c r="B156" s="42">
        <v>4224</v>
      </c>
      <c r="C156" s="41" t="s">
        <v>152</v>
      </c>
      <c r="D156" s="60"/>
      <c r="E156" s="59"/>
      <c r="F156" s="59"/>
      <c r="G156" s="59"/>
    </row>
    <row r="157" spans="1:45" s="26" customFormat="1" ht="12" x14ac:dyDescent="0.25">
      <c r="A157" s="41"/>
      <c r="B157" s="42">
        <v>423</v>
      </c>
      <c r="C157" s="41" t="s">
        <v>46</v>
      </c>
      <c r="D157" s="59"/>
      <c r="E157" s="59"/>
      <c r="F157" s="59"/>
      <c r="G157" s="59"/>
    </row>
    <row r="158" spans="1:45" s="26" customFormat="1" ht="12" x14ac:dyDescent="0.25">
      <c r="A158" s="41"/>
      <c r="B158" s="42">
        <v>4231</v>
      </c>
      <c r="C158" s="41" t="s">
        <v>153</v>
      </c>
      <c r="D158" s="60"/>
      <c r="E158" s="59"/>
      <c r="F158" s="59"/>
      <c r="G158" s="59"/>
    </row>
    <row r="159" spans="1:45" s="44" customFormat="1" ht="12" x14ac:dyDescent="0.25">
      <c r="A159" s="41" t="s">
        <v>154</v>
      </c>
      <c r="B159" s="42">
        <v>451</v>
      </c>
      <c r="C159" s="41" t="s">
        <v>44</v>
      </c>
      <c r="D159" s="59"/>
      <c r="E159" s="59"/>
      <c r="F159" s="59"/>
      <c r="G159" s="59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</row>
    <row r="160" spans="1:45" s="26" customFormat="1" ht="12" x14ac:dyDescent="0.25">
      <c r="A160" s="41"/>
      <c r="B160" s="42">
        <v>4511</v>
      </c>
      <c r="C160" s="41" t="s">
        <v>44</v>
      </c>
      <c r="D160" s="60"/>
      <c r="E160" s="59">
        <v>100000</v>
      </c>
      <c r="F160" s="59">
        <v>100000</v>
      </c>
      <c r="G160" s="59">
        <v>100000</v>
      </c>
    </row>
    <row r="161" spans="1:45" s="26" customFormat="1" ht="24" x14ac:dyDescent="0.25">
      <c r="A161" s="113" t="s">
        <v>7</v>
      </c>
      <c r="B161" s="113"/>
      <c r="C161" s="55" t="s">
        <v>157</v>
      </c>
      <c r="D161" s="69"/>
      <c r="E161" s="69">
        <f>SUM(E162:E174)</f>
        <v>1470569</v>
      </c>
      <c r="F161" s="69">
        <f>SUM(F162:F174)</f>
        <v>1470569</v>
      </c>
      <c r="G161" s="88">
        <f>SUM(G162:G174)</f>
        <v>1470569</v>
      </c>
    </row>
    <row r="162" spans="1:45" s="26" customFormat="1" ht="12" x14ac:dyDescent="0.25">
      <c r="A162" s="41" t="s">
        <v>158</v>
      </c>
      <c r="B162" s="42">
        <v>323</v>
      </c>
      <c r="C162" s="41" t="s">
        <v>26</v>
      </c>
      <c r="D162" s="59"/>
      <c r="E162" s="59">
        <v>248700</v>
      </c>
      <c r="F162" s="59">
        <v>248700</v>
      </c>
      <c r="G162" s="59">
        <v>248700</v>
      </c>
    </row>
    <row r="163" spans="1:45" s="26" customFormat="1" ht="12" x14ac:dyDescent="0.25">
      <c r="A163" s="41"/>
      <c r="B163" s="42">
        <v>3232</v>
      </c>
      <c r="C163" s="41" t="s">
        <v>155</v>
      </c>
      <c r="D163" s="60"/>
      <c r="E163" s="59"/>
      <c r="F163" s="59"/>
      <c r="G163" s="59"/>
    </row>
    <row r="164" spans="1:45" s="26" customFormat="1" ht="12" customHeight="1" x14ac:dyDescent="0.25">
      <c r="A164" s="41" t="s">
        <v>159</v>
      </c>
      <c r="B164" s="42">
        <v>421</v>
      </c>
      <c r="C164" s="41" t="s">
        <v>45</v>
      </c>
      <c r="D164" s="59"/>
      <c r="E164" s="59">
        <v>400000</v>
      </c>
      <c r="F164" s="59">
        <v>400000</v>
      </c>
      <c r="G164" s="59">
        <v>200000</v>
      </c>
    </row>
    <row r="165" spans="1:45" s="26" customFormat="1" ht="12" x14ac:dyDescent="0.25">
      <c r="A165" s="41"/>
      <c r="B165" s="42">
        <v>4212</v>
      </c>
      <c r="C165" s="41" t="s">
        <v>160</v>
      </c>
      <c r="D165" s="60"/>
      <c r="E165" s="59"/>
      <c r="F165" s="59"/>
      <c r="G165" s="83"/>
    </row>
    <row r="166" spans="1:45" s="26" customFormat="1" ht="12" x14ac:dyDescent="0.25">
      <c r="A166" s="41" t="s">
        <v>161</v>
      </c>
      <c r="B166" s="42">
        <v>422</v>
      </c>
      <c r="C166" s="41" t="s">
        <v>42</v>
      </c>
      <c r="D166" s="59"/>
      <c r="E166" s="59">
        <v>51869</v>
      </c>
      <c r="F166" s="59">
        <v>55442</v>
      </c>
      <c r="G166" s="83">
        <v>251869</v>
      </c>
    </row>
    <row r="167" spans="1:45" s="26" customFormat="1" ht="12" x14ac:dyDescent="0.25">
      <c r="A167" s="41"/>
      <c r="B167" s="42">
        <v>4224</v>
      </c>
      <c r="C167" s="41" t="s">
        <v>146</v>
      </c>
      <c r="D167" s="60"/>
      <c r="E167" s="59"/>
      <c r="F167" s="59"/>
      <c r="G167" s="83"/>
    </row>
    <row r="168" spans="1:45" s="26" customFormat="1" ht="12" x14ac:dyDescent="0.25">
      <c r="A168" s="41" t="s">
        <v>162</v>
      </c>
      <c r="B168" s="42">
        <v>423</v>
      </c>
      <c r="C168" s="41" t="s">
        <v>46</v>
      </c>
      <c r="D168" s="59"/>
      <c r="E168" s="59"/>
      <c r="F168" s="59"/>
      <c r="G168" s="83"/>
    </row>
    <row r="169" spans="1:45" s="26" customFormat="1" ht="12" x14ac:dyDescent="0.25">
      <c r="A169" s="41"/>
      <c r="B169" s="42">
        <v>4231</v>
      </c>
      <c r="C169" s="41" t="s">
        <v>163</v>
      </c>
      <c r="D169" s="60"/>
      <c r="E169" s="59"/>
      <c r="F169" s="59"/>
      <c r="G169" s="83"/>
    </row>
    <row r="170" spans="1:45" s="26" customFormat="1" ht="12" x14ac:dyDescent="0.25">
      <c r="A170" s="41" t="s">
        <v>164</v>
      </c>
      <c r="B170" s="42">
        <v>426</v>
      </c>
      <c r="C170" s="41" t="s">
        <v>43</v>
      </c>
      <c r="D170" s="59"/>
      <c r="E170" s="59"/>
      <c r="F170" s="59"/>
      <c r="G170" s="83"/>
    </row>
    <row r="171" spans="1:45" s="26" customFormat="1" ht="12" x14ac:dyDescent="0.25">
      <c r="A171" s="41"/>
      <c r="B171" s="42">
        <v>4262</v>
      </c>
      <c r="C171" s="41" t="s">
        <v>165</v>
      </c>
      <c r="D171" s="60"/>
      <c r="E171" s="59"/>
      <c r="F171" s="59"/>
      <c r="G171" s="83"/>
    </row>
    <row r="172" spans="1:45" s="26" customFormat="1" ht="12" x14ac:dyDescent="0.25">
      <c r="A172" s="41" t="s">
        <v>166</v>
      </c>
      <c r="B172" s="42">
        <v>451</v>
      </c>
      <c r="C172" s="41" t="s">
        <v>44</v>
      </c>
      <c r="D172" s="59"/>
      <c r="E172" s="59">
        <v>550000</v>
      </c>
      <c r="F172" s="59">
        <v>550000</v>
      </c>
      <c r="G172" s="83">
        <v>770000</v>
      </c>
    </row>
    <row r="173" spans="1:45" s="26" customFormat="1" ht="12" x14ac:dyDescent="0.25">
      <c r="A173" s="41"/>
      <c r="B173" s="42">
        <v>4511</v>
      </c>
      <c r="C173" s="41" t="s">
        <v>44</v>
      </c>
      <c r="D173" s="60"/>
      <c r="E173" s="59"/>
      <c r="F173" s="59"/>
      <c r="G173" s="83"/>
    </row>
    <row r="174" spans="1:45" ht="36.6" x14ac:dyDescent="0.3">
      <c r="A174" s="41" t="s">
        <v>167</v>
      </c>
      <c r="B174" s="42">
        <v>545</v>
      </c>
      <c r="C174" s="41" t="s">
        <v>168</v>
      </c>
      <c r="D174" s="59"/>
      <c r="E174" s="59">
        <v>220000</v>
      </c>
      <c r="F174" s="59">
        <v>216427</v>
      </c>
      <c r="G174" s="83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</row>
    <row r="175" spans="1:45" s="26" customFormat="1" ht="24" x14ac:dyDescent="0.25">
      <c r="A175" s="110" t="s">
        <v>7</v>
      </c>
      <c r="B175" s="110"/>
      <c r="C175" s="43" t="s">
        <v>169</v>
      </c>
      <c r="D175" s="61"/>
      <c r="E175" s="61">
        <v>5000</v>
      </c>
      <c r="F175" s="61">
        <v>5000</v>
      </c>
      <c r="G175" s="61">
        <v>5000</v>
      </c>
      <c r="J175" s="59"/>
    </row>
    <row r="176" spans="1:45" s="26" customFormat="1" ht="12" x14ac:dyDescent="0.25">
      <c r="A176" s="41" t="s">
        <v>170</v>
      </c>
      <c r="B176" s="42">
        <v>422</v>
      </c>
      <c r="C176" s="41" t="s">
        <v>42</v>
      </c>
      <c r="D176" s="59"/>
      <c r="E176" s="59"/>
      <c r="F176" s="59"/>
      <c r="G176" s="83"/>
    </row>
    <row r="177" spans="1:45" s="26" customFormat="1" ht="12" x14ac:dyDescent="0.25">
      <c r="A177" s="41"/>
      <c r="B177" s="42">
        <v>4223</v>
      </c>
      <c r="C177" s="41" t="s">
        <v>156</v>
      </c>
      <c r="D177" s="60"/>
      <c r="E177" s="59">
        <v>5000</v>
      </c>
      <c r="F177" s="59">
        <v>5000</v>
      </c>
      <c r="G177" s="83">
        <v>5000</v>
      </c>
    </row>
    <row r="178" spans="1:45" s="26" customFormat="1" ht="12" customHeight="1" x14ac:dyDescent="0.25">
      <c r="A178" s="41"/>
      <c r="B178" s="42">
        <v>4224</v>
      </c>
      <c r="C178" s="41" t="s">
        <v>146</v>
      </c>
      <c r="D178" s="60"/>
      <c r="E178" s="59"/>
      <c r="F178" s="59"/>
      <c r="G178" s="83"/>
    </row>
    <row r="179" spans="1:45" ht="24.6" x14ac:dyDescent="0.3">
      <c r="A179" s="110" t="s">
        <v>7</v>
      </c>
      <c r="B179" s="110"/>
      <c r="C179" s="43" t="s">
        <v>171</v>
      </c>
      <c r="D179" s="61"/>
      <c r="E179" s="61"/>
      <c r="F179" s="61"/>
      <c r="G179" s="84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</row>
    <row r="180" spans="1:45" x14ac:dyDescent="0.3">
      <c r="A180" s="41" t="s">
        <v>172</v>
      </c>
      <c r="B180" s="42">
        <v>422</v>
      </c>
      <c r="C180" s="41" t="s">
        <v>42</v>
      </c>
      <c r="D180" s="60"/>
      <c r="E180" s="59"/>
      <c r="F180" s="59"/>
      <c r="G180" s="83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</row>
    <row r="181" spans="1:45" x14ac:dyDescent="0.3">
      <c r="A181" s="41"/>
      <c r="B181" s="42">
        <v>4224</v>
      </c>
      <c r="C181" s="41" t="s">
        <v>146</v>
      </c>
      <c r="D181" s="60"/>
      <c r="E181" s="59"/>
      <c r="F181" s="59"/>
      <c r="G181" s="83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</row>
    <row r="182" spans="1:45" ht="24.75" customHeight="1" x14ac:dyDescent="0.3">
      <c r="A182" s="110" t="s">
        <v>7</v>
      </c>
      <c r="B182" s="110"/>
      <c r="C182" s="43" t="s">
        <v>173</v>
      </c>
      <c r="D182" s="61"/>
      <c r="E182" s="61">
        <v>12000</v>
      </c>
      <c r="F182" s="61">
        <v>12000</v>
      </c>
      <c r="G182" s="61">
        <v>12000</v>
      </c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</row>
    <row r="183" spans="1:45" s="26" customFormat="1" ht="12" x14ac:dyDescent="0.25">
      <c r="A183" s="41" t="s">
        <v>174</v>
      </c>
      <c r="B183" s="42">
        <v>323</v>
      </c>
      <c r="C183" s="41" t="s">
        <v>26</v>
      </c>
      <c r="D183" s="59"/>
      <c r="E183" s="59"/>
      <c r="F183" s="59"/>
      <c r="G183" s="83"/>
    </row>
    <row r="184" spans="1:45" ht="15" customHeight="1" x14ac:dyDescent="0.3">
      <c r="A184" s="41"/>
      <c r="B184" s="42">
        <v>3232</v>
      </c>
      <c r="C184" s="41" t="s">
        <v>175</v>
      </c>
      <c r="D184" s="60"/>
      <c r="E184" s="59">
        <v>12000</v>
      </c>
      <c r="F184" s="59">
        <v>12000</v>
      </c>
      <c r="G184" s="59">
        <v>12000</v>
      </c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</row>
    <row r="185" spans="1:45" ht="24.75" customHeight="1" x14ac:dyDescent="0.3">
      <c r="A185" s="110" t="s">
        <v>7</v>
      </c>
      <c r="B185" s="110"/>
      <c r="C185" s="43" t="s">
        <v>176</v>
      </c>
      <c r="D185" s="61"/>
      <c r="E185" s="61"/>
      <c r="F185" s="61"/>
      <c r="G185" s="84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</row>
    <row r="186" spans="1:45" s="26" customFormat="1" ht="12" x14ac:dyDescent="0.25">
      <c r="A186" s="41" t="s">
        <v>177</v>
      </c>
      <c r="B186" s="42">
        <v>323</v>
      </c>
      <c r="C186" s="41" t="s">
        <v>26</v>
      </c>
      <c r="D186" s="59"/>
      <c r="E186" s="59"/>
      <c r="F186" s="59"/>
      <c r="G186" s="83"/>
    </row>
    <row r="187" spans="1:45" x14ac:dyDescent="0.3">
      <c r="A187" s="41"/>
      <c r="B187" s="42">
        <v>3232</v>
      </c>
      <c r="C187" s="41" t="s">
        <v>175</v>
      </c>
      <c r="D187" s="60"/>
      <c r="E187" s="59"/>
      <c r="F187" s="59"/>
      <c r="G187" s="83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</row>
    <row r="188" spans="1:45" ht="24.75" customHeight="1" x14ac:dyDescent="0.3">
      <c r="A188" s="111" t="s">
        <v>47</v>
      </c>
      <c r="B188" s="111"/>
      <c r="C188" s="53" t="s">
        <v>48</v>
      </c>
      <c r="D188" s="65">
        <f>+D189+D198</f>
        <v>345000</v>
      </c>
      <c r="E188" s="65">
        <f t="shared" ref="E188:G188" si="9">+E189+E198</f>
        <v>345000</v>
      </c>
      <c r="F188" s="65">
        <f t="shared" si="9"/>
        <v>345000</v>
      </c>
      <c r="G188" s="65">
        <f t="shared" si="9"/>
        <v>345000</v>
      </c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</row>
    <row r="189" spans="1:45" s="26" customFormat="1" ht="12" x14ac:dyDescent="0.25">
      <c r="A189" s="112" t="s">
        <v>7</v>
      </c>
      <c r="B189" s="112"/>
      <c r="C189" s="54" t="s">
        <v>180</v>
      </c>
      <c r="D189" s="66">
        <f>+D190+D192+D196+D194</f>
        <v>345000</v>
      </c>
      <c r="E189" s="66">
        <f t="shared" ref="E189" si="10">+E190+E192+E196+E194</f>
        <v>345000</v>
      </c>
      <c r="F189" s="66">
        <f t="shared" ref="F189:G189" si="11">+F190+F192+F196+F194</f>
        <v>345000</v>
      </c>
      <c r="G189" s="66">
        <f t="shared" si="11"/>
        <v>345000</v>
      </c>
    </row>
    <row r="190" spans="1:45" s="26" customFormat="1" ht="12" x14ac:dyDescent="0.25">
      <c r="A190" s="56" t="s">
        <v>181</v>
      </c>
      <c r="B190" s="42">
        <v>311</v>
      </c>
      <c r="C190" s="41" t="s">
        <v>24</v>
      </c>
      <c r="D190" s="59">
        <f>+D191</f>
        <v>290000</v>
      </c>
      <c r="E190" s="59">
        <f t="shared" ref="E190:G190" si="12">+E191</f>
        <v>290000</v>
      </c>
      <c r="F190" s="59">
        <f t="shared" si="12"/>
        <v>290000</v>
      </c>
      <c r="G190" s="59">
        <f t="shared" si="12"/>
        <v>290000</v>
      </c>
    </row>
    <row r="191" spans="1:45" s="26" customFormat="1" ht="12" customHeight="1" x14ac:dyDescent="0.25">
      <c r="A191" s="56"/>
      <c r="B191" s="42">
        <v>3111</v>
      </c>
      <c r="C191" s="41" t="s">
        <v>98</v>
      </c>
      <c r="D191" s="60">
        <v>290000</v>
      </c>
      <c r="E191" s="60">
        <v>290000</v>
      </c>
      <c r="F191" s="60">
        <v>290000</v>
      </c>
      <c r="G191" s="60">
        <v>290000</v>
      </c>
    </row>
    <row r="192" spans="1:45" s="26" customFormat="1" ht="12" customHeight="1" x14ac:dyDescent="0.25">
      <c r="A192" s="56" t="s">
        <v>182</v>
      </c>
      <c r="B192" s="42">
        <v>312</v>
      </c>
      <c r="C192" s="41" t="s">
        <v>31</v>
      </c>
      <c r="D192" s="59">
        <f>+D193</f>
        <v>0</v>
      </c>
      <c r="E192" s="59">
        <f t="shared" ref="E192:G192" si="13">+E193</f>
        <v>0</v>
      </c>
      <c r="F192" s="59">
        <f t="shared" si="13"/>
        <v>0</v>
      </c>
      <c r="G192" s="59">
        <f t="shared" si="13"/>
        <v>0</v>
      </c>
    </row>
    <row r="193" spans="1:45" s="26" customFormat="1" ht="12" x14ac:dyDescent="0.25">
      <c r="A193" s="56"/>
      <c r="B193" s="42">
        <v>3121</v>
      </c>
      <c r="C193" s="41" t="s">
        <v>31</v>
      </c>
      <c r="D193" s="60"/>
      <c r="E193" s="59"/>
      <c r="F193" s="59"/>
      <c r="G193" s="59"/>
    </row>
    <row r="194" spans="1:45" s="26" customFormat="1" ht="12" x14ac:dyDescent="0.25">
      <c r="A194" s="56" t="s">
        <v>183</v>
      </c>
      <c r="B194" s="42">
        <v>313</v>
      </c>
      <c r="C194" s="41" t="s">
        <v>25</v>
      </c>
      <c r="D194" s="59">
        <f>+D195</f>
        <v>35000</v>
      </c>
      <c r="E194" s="59">
        <f t="shared" ref="E194:G194" si="14">+E195</f>
        <v>35000</v>
      </c>
      <c r="F194" s="59">
        <f t="shared" si="14"/>
        <v>35000</v>
      </c>
      <c r="G194" s="59">
        <f t="shared" si="14"/>
        <v>35000</v>
      </c>
    </row>
    <row r="195" spans="1:45" s="26" customFormat="1" ht="12" customHeight="1" x14ac:dyDescent="0.25">
      <c r="A195" s="56"/>
      <c r="B195" s="42">
        <v>3132</v>
      </c>
      <c r="C195" s="41" t="s">
        <v>178</v>
      </c>
      <c r="D195" s="60">
        <v>35000</v>
      </c>
      <c r="E195" s="59">
        <v>35000</v>
      </c>
      <c r="F195" s="59">
        <v>35000</v>
      </c>
      <c r="G195" s="59">
        <v>35000</v>
      </c>
    </row>
    <row r="196" spans="1:45" s="26" customFormat="1" ht="12" x14ac:dyDescent="0.25">
      <c r="A196" s="56" t="s">
        <v>184</v>
      </c>
      <c r="B196" s="42">
        <v>321</v>
      </c>
      <c r="C196" s="41" t="s">
        <v>32</v>
      </c>
      <c r="D196" s="59">
        <f>+D197</f>
        <v>20000</v>
      </c>
      <c r="E196" s="59">
        <f t="shared" ref="E196:G196" si="15">+E197</f>
        <v>20000</v>
      </c>
      <c r="F196" s="59">
        <f t="shared" si="15"/>
        <v>20000</v>
      </c>
      <c r="G196" s="59">
        <f t="shared" si="15"/>
        <v>20000</v>
      </c>
    </row>
    <row r="197" spans="1:45" s="26" customFormat="1" ht="12" x14ac:dyDescent="0.25">
      <c r="A197" s="56"/>
      <c r="B197" s="42">
        <v>3212</v>
      </c>
      <c r="C197" s="41" t="s">
        <v>179</v>
      </c>
      <c r="D197" s="60">
        <v>20000</v>
      </c>
      <c r="E197" s="60">
        <v>20000</v>
      </c>
      <c r="F197" s="60">
        <v>20000</v>
      </c>
      <c r="G197" s="60">
        <v>20000</v>
      </c>
    </row>
    <row r="198" spans="1:45" s="26" customFormat="1" ht="24" x14ac:dyDescent="0.25">
      <c r="A198" s="113" t="s">
        <v>7</v>
      </c>
      <c r="B198" s="113"/>
      <c r="C198" s="55" t="s">
        <v>185</v>
      </c>
      <c r="D198" s="69"/>
      <c r="E198" s="69"/>
      <c r="F198" s="69"/>
      <c r="G198" s="88"/>
    </row>
    <row r="199" spans="1:45" x14ac:dyDescent="0.3">
      <c r="A199" s="56" t="s">
        <v>186</v>
      </c>
      <c r="B199" s="42">
        <v>311</v>
      </c>
      <c r="C199" s="41" t="s">
        <v>24</v>
      </c>
      <c r="D199" s="60"/>
      <c r="E199" s="59"/>
      <c r="F199" s="59"/>
      <c r="G199" s="83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</row>
    <row r="200" spans="1:45" x14ac:dyDescent="0.3">
      <c r="A200" s="56"/>
      <c r="B200" s="42">
        <v>3111</v>
      </c>
      <c r="C200" s="41" t="s">
        <v>98</v>
      </c>
      <c r="D200" s="60"/>
      <c r="E200" s="59"/>
      <c r="F200" s="59"/>
      <c r="G200" s="83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</row>
    <row r="201" spans="1:45" s="26" customFormat="1" ht="12" customHeight="1" x14ac:dyDescent="0.25">
      <c r="A201" s="56" t="s">
        <v>187</v>
      </c>
      <c r="B201" s="42">
        <v>313</v>
      </c>
      <c r="C201" s="41" t="s">
        <v>25</v>
      </c>
      <c r="D201" s="60"/>
      <c r="E201" s="59"/>
      <c r="F201" s="59"/>
      <c r="G201" s="83"/>
    </row>
    <row r="202" spans="1:45" s="26" customFormat="1" ht="12" x14ac:dyDescent="0.25">
      <c r="A202" s="56"/>
      <c r="B202" s="42">
        <v>3132</v>
      </c>
      <c r="C202" s="41" t="s">
        <v>178</v>
      </c>
      <c r="D202" s="60"/>
      <c r="E202" s="59"/>
      <c r="F202" s="59"/>
      <c r="G202" s="83"/>
    </row>
    <row r="203" spans="1:45" s="26" customFormat="1" ht="12" x14ac:dyDescent="0.25">
      <c r="A203" s="56" t="s">
        <v>188</v>
      </c>
      <c r="B203" s="42">
        <v>321</v>
      </c>
      <c r="C203" s="41" t="s">
        <v>32</v>
      </c>
      <c r="D203" s="60"/>
      <c r="E203" s="59"/>
      <c r="F203" s="59"/>
      <c r="G203" s="83"/>
    </row>
    <row r="204" spans="1:45" s="26" customFormat="1" ht="12" x14ac:dyDescent="0.25">
      <c r="A204" s="56"/>
      <c r="B204" s="42">
        <v>3212</v>
      </c>
      <c r="C204" s="41" t="s">
        <v>179</v>
      </c>
      <c r="D204" s="60"/>
      <c r="E204" s="59"/>
      <c r="F204" s="59"/>
      <c r="G204" s="83"/>
    </row>
    <row r="205" spans="1:45" s="26" customFormat="1" ht="12" x14ac:dyDescent="0.25">
      <c r="A205" s="111" t="s">
        <v>189</v>
      </c>
      <c r="B205" s="111"/>
      <c r="C205" s="53" t="s">
        <v>190</v>
      </c>
      <c r="D205" s="65">
        <f>+D206+D211</f>
        <v>318534.74</v>
      </c>
      <c r="E205" s="65">
        <f t="shared" ref="E205:G205" si="16">+E206+E211</f>
        <v>318534.74</v>
      </c>
      <c r="F205" s="65">
        <f t="shared" si="16"/>
        <v>318534.74</v>
      </c>
      <c r="G205" s="65">
        <f t="shared" si="16"/>
        <v>318534.74</v>
      </c>
    </row>
    <row r="206" spans="1:45" s="26" customFormat="1" ht="12" x14ac:dyDescent="0.25">
      <c r="A206" s="112" t="s">
        <v>7</v>
      </c>
      <c r="B206" s="112"/>
      <c r="C206" s="54" t="s">
        <v>191</v>
      </c>
      <c r="D206" s="66">
        <f>+D207+D209</f>
        <v>159267.37</v>
      </c>
      <c r="E206" s="66">
        <f t="shared" ref="E206:G206" si="17">+E207+E209</f>
        <v>159267.37</v>
      </c>
      <c r="F206" s="66">
        <f t="shared" si="17"/>
        <v>159267.37</v>
      </c>
      <c r="G206" s="66">
        <f t="shared" si="17"/>
        <v>159267.37</v>
      </c>
      <c r="H206" s="25"/>
    </row>
    <row r="207" spans="1:45" s="26" customFormat="1" ht="12" x14ac:dyDescent="0.25">
      <c r="A207" s="56" t="s">
        <v>192</v>
      </c>
      <c r="B207" s="42">
        <v>311</v>
      </c>
      <c r="C207" s="41" t="s">
        <v>24</v>
      </c>
      <c r="D207" s="60">
        <v>145995.09</v>
      </c>
      <c r="E207" s="60">
        <v>145995.09</v>
      </c>
      <c r="F207" s="60">
        <v>145995.09</v>
      </c>
      <c r="G207" s="60">
        <v>145995.09</v>
      </c>
    </row>
    <row r="208" spans="1:45" s="26" customFormat="1" ht="12" customHeight="1" x14ac:dyDescent="0.25">
      <c r="A208" s="56"/>
      <c r="B208" s="42">
        <v>3111</v>
      </c>
      <c r="C208" s="41" t="s">
        <v>98</v>
      </c>
      <c r="D208" s="60">
        <v>145995.09</v>
      </c>
      <c r="E208" s="60">
        <v>145995.09</v>
      </c>
      <c r="F208" s="60">
        <v>145995.09</v>
      </c>
      <c r="G208" s="60">
        <v>145995.09</v>
      </c>
    </row>
    <row r="209" spans="1:45" s="26" customFormat="1" ht="12" customHeight="1" x14ac:dyDescent="0.25">
      <c r="A209" s="56" t="s">
        <v>193</v>
      </c>
      <c r="B209" s="42">
        <v>313</v>
      </c>
      <c r="C209" s="41" t="s">
        <v>25</v>
      </c>
      <c r="D209" s="60">
        <v>13272.28</v>
      </c>
      <c r="E209" s="60">
        <v>13272.28</v>
      </c>
      <c r="F209" s="60">
        <v>13272.28</v>
      </c>
      <c r="G209" s="60">
        <v>13272.28</v>
      </c>
    </row>
    <row r="210" spans="1:45" s="26" customFormat="1" ht="12" x14ac:dyDescent="0.25">
      <c r="A210" s="56"/>
      <c r="B210" s="42">
        <v>3132</v>
      </c>
      <c r="C210" s="41" t="s">
        <v>178</v>
      </c>
      <c r="D210" s="60">
        <v>13242.28</v>
      </c>
      <c r="E210" s="60">
        <v>13242.28</v>
      </c>
      <c r="F210" s="60">
        <v>13242.28</v>
      </c>
      <c r="G210" s="60">
        <v>13242.28</v>
      </c>
    </row>
    <row r="211" spans="1:45" s="26" customFormat="1" ht="12" x14ac:dyDescent="0.25">
      <c r="A211" s="113" t="s">
        <v>7</v>
      </c>
      <c r="B211" s="113"/>
      <c r="C211" s="55" t="s">
        <v>194</v>
      </c>
      <c r="D211" s="69">
        <f>+D212+D214+D216</f>
        <v>159267.37</v>
      </c>
      <c r="E211" s="69">
        <f t="shared" ref="E211:G211" si="18">+E212+E214+E216</f>
        <v>159267.37</v>
      </c>
      <c r="F211" s="69">
        <f t="shared" si="18"/>
        <v>159267.37</v>
      </c>
      <c r="G211" s="69">
        <f t="shared" si="18"/>
        <v>159267.37</v>
      </c>
    </row>
    <row r="212" spans="1:45" s="26" customFormat="1" ht="12" customHeight="1" x14ac:dyDescent="0.25">
      <c r="A212" s="56" t="s">
        <v>195</v>
      </c>
      <c r="B212" s="42">
        <v>311</v>
      </c>
      <c r="C212" s="41" t="s">
        <v>24</v>
      </c>
      <c r="D212" s="60">
        <v>128475.09</v>
      </c>
      <c r="E212" s="60">
        <v>141747.37</v>
      </c>
      <c r="F212" s="60">
        <v>141747.37</v>
      </c>
      <c r="G212" s="60">
        <v>141747.37</v>
      </c>
    </row>
    <row r="213" spans="1:45" s="26" customFormat="1" ht="12" x14ac:dyDescent="0.25">
      <c r="A213" s="56"/>
      <c r="B213" s="42">
        <v>3111</v>
      </c>
      <c r="C213" s="41" t="s">
        <v>98</v>
      </c>
      <c r="D213" s="60">
        <v>128475.09</v>
      </c>
      <c r="E213" s="60"/>
      <c r="F213" s="60"/>
      <c r="G213" s="60"/>
    </row>
    <row r="214" spans="1:45" s="26" customFormat="1" ht="12" customHeight="1" x14ac:dyDescent="0.25">
      <c r="A214" s="56" t="s">
        <v>196</v>
      </c>
      <c r="B214" s="42">
        <v>313</v>
      </c>
      <c r="C214" s="41" t="s">
        <v>25</v>
      </c>
      <c r="D214" s="60">
        <v>17520</v>
      </c>
      <c r="E214" s="60">
        <v>17520</v>
      </c>
      <c r="F214" s="60">
        <v>17520</v>
      </c>
      <c r="G214" s="60">
        <v>17520</v>
      </c>
    </row>
    <row r="215" spans="1:45" x14ac:dyDescent="0.3">
      <c r="A215" s="56"/>
      <c r="B215" s="42">
        <v>3132</v>
      </c>
      <c r="C215" s="41" t="s">
        <v>178</v>
      </c>
      <c r="D215" s="60">
        <v>17520</v>
      </c>
      <c r="E215" s="60">
        <v>17520</v>
      </c>
      <c r="F215" s="60">
        <v>17520</v>
      </c>
      <c r="G215" s="60">
        <v>17520</v>
      </c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</row>
    <row r="216" spans="1:45" x14ac:dyDescent="0.3">
      <c r="A216" s="56" t="s">
        <v>197</v>
      </c>
      <c r="B216" s="42">
        <v>322</v>
      </c>
      <c r="C216" s="41" t="s">
        <v>33</v>
      </c>
      <c r="D216" s="60">
        <v>13272.28</v>
      </c>
      <c r="E216" s="60"/>
      <c r="F216" s="60"/>
      <c r="G216" s="60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</row>
    <row r="217" spans="1:45" x14ac:dyDescent="0.3">
      <c r="A217" s="56"/>
      <c r="B217" s="42">
        <v>3222</v>
      </c>
      <c r="C217" s="41" t="s">
        <v>87</v>
      </c>
      <c r="D217" s="60"/>
      <c r="E217" s="59"/>
      <c r="F217" s="59"/>
      <c r="G217" s="83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</row>
    <row r="218" spans="1:45" x14ac:dyDescent="0.3">
      <c r="A218" s="56" t="s">
        <v>198</v>
      </c>
      <c r="B218" s="42">
        <v>323</v>
      </c>
      <c r="C218" s="41" t="s">
        <v>26</v>
      </c>
      <c r="D218" s="59"/>
      <c r="E218" s="59"/>
      <c r="F218" s="59"/>
      <c r="G218" s="83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</row>
    <row r="219" spans="1:45" ht="15" customHeight="1" x14ac:dyDescent="0.3">
      <c r="A219" s="56"/>
      <c r="B219" s="42">
        <v>3239</v>
      </c>
      <c r="C219" s="41" t="s">
        <v>120</v>
      </c>
      <c r="D219" s="60"/>
      <c r="E219" s="59"/>
      <c r="F219" s="59"/>
      <c r="G219" s="83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</row>
    <row r="220" spans="1:45" ht="24.6" x14ac:dyDescent="0.3">
      <c r="A220" s="111" t="s">
        <v>50</v>
      </c>
      <c r="B220" s="111"/>
      <c r="C220" s="53" t="s">
        <v>49</v>
      </c>
      <c r="D220" s="65">
        <f>+D221+D226+D229+D240</f>
        <v>0</v>
      </c>
      <c r="E220" s="65">
        <f t="shared" ref="E220:G220" si="19">+E221+E226+E229+E240</f>
        <v>2368000</v>
      </c>
      <c r="F220" s="65">
        <f t="shared" si="19"/>
        <v>2368000</v>
      </c>
      <c r="G220" s="65">
        <f t="shared" si="19"/>
        <v>2368000</v>
      </c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</row>
    <row r="221" spans="1:45" ht="24.6" x14ac:dyDescent="0.3">
      <c r="A221" s="104" t="s">
        <v>7</v>
      </c>
      <c r="B221" s="104"/>
      <c r="C221" s="20" t="s">
        <v>199</v>
      </c>
      <c r="D221" s="21"/>
      <c r="E221" s="21"/>
      <c r="F221" s="21"/>
      <c r="G221" s="21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</row>
    <row r="222" spans="1:45" x14ac:dyDescent="0.3">
      <c r="A222" s="24" t="s">
        <v>200</v>
      </c>
      <c r="B222" s="22">
        <v>311</v>
      </c>
      <c r="C222" s="23" t="s">
        <v>24</v>
      </c>
      <c r="D222" s="70"/>
      <c r="E222" s="59"/>
      <c r="F222" s="59"/>
      <c r="G222" s="59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</row>
    <row r="223" spans="1:45" s="26" customFormat="1" ht="29.25" customHeight="1" x14ac:dyDescent="0.25">
      <c r="A223" s="27"/>
      <c r="B223" s="28">
        <v>3111</v>
      </c>
      <c r="C223" s="29" t="s">
        <v>98</v>
      </c>
      <c r="D223" s="30"/>
      <c r="E223" s="59"/>
      <c r="F223" s="59"/>
      <c r="G223" s="59"/>
    </row>
    <row r="224" spans="1:45" s="26" customFormat="1" ht="32.25" customHeight="1" x14ac:dyDescent="0.25">
      <c r="A224" s="41" t="s">
        <v>200</v>
      </c>
      <c r="B224" s="42">
        <v>311</v>
      </c>
      <c r="C224" s="41" t="s">
        <v>24</v>
      </c>
      <c r="D224" s="60">
        <v>0</v>
      </c>
      <c r="E224" s="59">
        <v>0</v>
      </c>
      <c r="F224" s="59">
        <v>0</v>
      </c>
      <c r="G224" s="59">
        <v>0</v>
      </c>
    </row>
    <row r="225" spans="1:45" s="26" customFormat="1" ht="1.5" customHeight="1" x14ac:dyDescent="0.25">
      <c r="A225" s="41"/>
      <c r="B225" s="42">
        <v>3111</v>
      </c>
      <c r="C225" s="41" t="s">
        <v>98</v>
      </c>
      <c r="D225" s="60">
        <v>0</v>
      </c>
      <c r="E225" s="59">
        <v>0</v>
      </c>
      <c r="F225" s="59">
        <v>0</v>
      </c>
      <c r="G225" s="59">
        <v>0</v>
      </c>
    </row>
    <row r="226" spans="1:45" s="26" customFormat="1" ht="12" x14ac:dyDescent="0.25">
      <c r="A226" s="110" t="s">
        <v>7</v>
      </c>
      <c r="B226" s="110"/>
      <c r="C226" s="43" t="s">
        <v>201</v>
      </c>
      <c r="D226" s="61"/>
      <c r="E226" s="61"/>
      <c r="F226" s="61"/>
      <c r="G226" s="61"/>
    </row>
    <row r="227" spans="1:45" s="26" customFormat="1" ht="12" x14ac:dyDescent="0.25">
      <c r="A227" s="51" t="s">
        <v>202</v>
      </c>
      <c r="B227" s="42">
        <v>311</v>
      </c>
      <c r="C227" s="41" t="s">
        <v>24</v>
      </c>
      <c r="D227" s="60">
        <v>0</v>
      </c>
      <c r="E227" s="59">
        <v>0</v>
      </c>
      <c r="F227" s="59">
        <v>0</v>
      </c>
      <c r="G227" s="59">
        <v>0</v>
      </c>
    </row>
    <row r="228" spans="1:45" s="26" customFormat="1" ht="12" x14ac:dyDescent="0.25">
      <c r="A228" s="57"/>
      <c r="B228" s="42">
        <v>3111</v>
      </c>
      <c r="C228" s="41" t="s">
        <v>98</v>
      </c>
      <c r="D228" s="60">
        <v>0</v>
      </c>
      <c r="E228" s="59">
        <v>0</v>
      </c>
      <c r="F228" s="59">
        <v>0</v>
      </c>
      <c r="G228" s="59">
        <v>0</v>
      </c>
    </row>
    <row r="229" spans="1:45" s="26" customFormat="1" ht="24" customHeight="1" x14ac:dyDescent="0.25">
      <c r="A229" s="110" t="s">
        <v>7</v>
      </c>
      <c r="B229" s="110"/>
      <c r="C229" s="43" t="s">
        <v>17</v>
      </c>
      <c r="D229" s="61"/>
      <c r="E229" s="61">
        <f>SUM(E230:E236)</f>
        <v>2368000</v>
      </c>
      <c r="F229" s="61">
        <f>SUM(F230:F236)</f>
        <v>2368000</v>
      </c>
      <c r="G229" s="61">
        <f>SUM(G230:G236)</f>
        <v>2368000</v>
      </c>
    </row>
    <row r="230" spans="1:45" s="26" customFormat="1" ht="15.75" customHeight="1" x14ac:dyDescent="0.25">
      <c r="A230" s="41" t="s">
        <v>203</v>
      </c>
      <c r="B230" s="42">
        <v>311</v>
      </c>
      <c r="C230" s="41" t="s">
        <v>24</v>
      </c>
      <c r="D230" s="60"/>
      <c r="E230" s="59">
        <v>2198000</v>
      </c>
      <c r="F230" s="59">
        <v>2198000</v>
      </c>
      <c r="G230" s="59">
        <v>2198000</v>
      </c>
    </row>
    <row r="231" spans="1:45" s="26" customFormat="1" ht="15" customHeight="1" x14ac:dyDescent="0.25">
      <c r="A231" s="41"/>
      <c r="B231" s="42">
        <v>3111</v>
      </c>
      <c r="C231" s="41" t="s">
        <v>98</v>
      </c>
      <c r="D231" s="60"/>
      <c r="E231" s="59"/>
      <c r="F231" s="59"/>
      <c r="G231" s="59"/>
    </row>
    <row r="232" spans="1:45" s="26" customFormat="1" ht="30.75" customHeight="1" x14ac:dyDescent="0.25">
      <c r="A232" s="41" t="s">
        <v>204</v>
      </c>
      <c r="B232" s="42">
        <v>312</v>
      </c>
      <c r="C232" s="41" t="s">
        <v>31</v>
      </c>
      <c r="D232" s="60"/>
      <c r="E232" s="59"/>
      <c r="F232" s="59"/>
      <c r="G232" s="59"/>
    </row>
    <row r="233" spans="1:45" s="26" customFormat="1" ht="13.5" customHeight="1" x14ac:dyDescent="0.25">
      <c r="A233" s="41"/>
      <c r="B233" s="42">
        <v>3121</v>
      </c>
      <c r="C233" s="41" t="s">
        <v>31</v>
      </c>
      <c r="D233" s="60"/>
      <c r="E233" s="59"/>
      <c r="F233" s="59"/>
      <c r="G233" s="59"/>
    </row>
    <row r="234" spans="1:45" s="26" customFormat="1" ht="13.5" customHeight="1" x14ac:dyDescent="0.25">
      <c r="A234" s="41" t="s">
        <v>205</v>
      </c>
      <c r="B234" s="42">
        <v>313</v>
      </c>
      <c r="C234" s="41" t="s">
        <v>25</v>
      </c>
      <c r="D234" s="60"/>
      <c r="E234" s="59"/>
      <c r="F234" s="59"/>
      <c r="G234" s="59"/>
    </row>
    <row r="235" spans="1:45" s="26" customFormat="1" ht="13.5" customHeight="1" x14ac:dyDescent="0.25">
      <c r="A235" s="41"/>
      <c r="B235" s="42">
        <v>3132</v>
      </c>
      <c r="C235" s="41" t="s">
        <v>206</v>
      </c>
      <c r="D235" s="60"/>
      <c r="E235" s="59"/>
      <c r="F235" s="59"/>
      <c r="G235" s="59"/>
    </row>
    <row r="236" spans="1:45" s="26" customFormat="1" ht="12" x14ac:dyDescent="0.25">
      <c r="A236" s="41" t="s">
        <v>207</v>
      </c>
      <c r="B236" s="42">
        <v>321</v>
      </c>
      <c r="C236" s="41" t="s">
        <v>32</v>
      </c>
      <c r="D236" s="60"/>
      <c r="E236" s="59">
        <v>170000</v>
      </c>
      <c r="F236" s="59">
        <v>170000</v>
      </c>
      <c r="G236" s="59">
        <v>170000</v>
      </c>
    </row>
    <row r="237" spans="1:45" s="26" customFormat="1" ht="12" x14ac:dyDescent="0.25">
      <c r="A237" s="41"/>
      <c r="B237" s="42">
        <v>3212</v>
      </c>
      <c r="C237" s="41" t="s">
        <v>208</v>
      </c>
      <c r="D237" s="60"/>
      <c r="E237" s="59"/>
      <c r="F237" s="59"/>
      <c r="G237" s="59"/>
    </row>
    <row r="238" spans="1:45" x14ac:dyDescent="0.3">
      <c r="A238" s="41" t="s">
        <v>209</v>
      </c>
      <c r="B238" s="42">
        <v>323</v>
      </c>
      <c r="C238" s="41" t="s">
        <v>26</v>
      </c>
      <c r="D238" s="60"/>
      <c r="E238" s="59"/>
      <c r="F238" s="59"/>
      <c r="G238" s="59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</row>
    <row r="239" spans="1:45" x14ac:dyDescent="0.3">
      <c r="A239" s="41"/>
      <c r="B239" s="42">
        <v>3237</v>
      </c>
      <c r="C239" s="41" t="s">
        <v>89</v>
      </c>
      <c r="D239" s="60"/>
      <c r="E239" s="59"/>
      <c r="F239" s="59"/>
      <c r="G239" s="59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</row>
    <row r="240" spans="1:45" ht="13.5" customHeight="1" x14ac:dyDescent="0.3">
      <c r="A240" s="110" t="s">
        <v>7</v>
      </c>
      <c r="B240" s="110"/>
      <c r="C240" s="43" t="s">
        <v>210</v>
      </c>
      <c r="D240" s="71"/>
      <c r="E240" s="71"/>
      <c r="F240" s="71"/>
      <c r="G240" s="89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</row>
    <row r="241" spans="1:45" s="26" customFormat="1" ht="12" x14ac:dyDescent="0.25">
      <c r="A241" s="41" t="s">
        <v>211</v>
      </c>
      <c r="B241" s="42">
        <v>311</v>
      </c>
      <c r="C241" s="41" t="s">
        <v>24</v>
      </c>
      <c r="D241" s="60">
        <v>0</v>
      </c>
      <c r="E241" s="59">
        <v>0</v>
      </c>
      <c r="F241" s="59">
        <v>0</v>
      </c>
      <c r="G241" s="83">
        <v>0</v>
      </c>
    </row>
    <row r="242" spans="1:45" s="26" customFormat="1" ht="12" x14ac:dyDescent="0.25">
      <c r="A242" s="41"/>
      <c r="B242" s="42">
        <v>3111</v>
      </c>
      <c r="C242" s="41" t="s">
        <v>98</v>
      </c>
      <c r="D242" s="60">
        <v>0</v>
      </c>
      <c r="E242" s="59">
        <v>0</v>
      </c>
      <c r="F242" s="59">
        <v>0</v>
      </c>
      <c r="G242" s="83">
        <v>0</v>
      </c>
    </row>
    <row r="243" spans="1:45" s="26" customFormat="1" ht="12" customHeight="1" x14ac:dyDescent="0.25">
      <c r="A243" s="41" t="s">
        <v>212</v>
      </c>
      <c r="B243" s="42">
        <v>313</v>
      </c>
      <c r="C243" s="41" t="s">
        <v>25</v>
      </c>
      <c r="D243" s="60">
        <v>0</v>
      </c>
      <c r="E243" s="59">
        <v>0</v>
      </c>
      <c r="F243" s="59">
        <v>0</v>
      </c>
      <c r="G243" s="83">
        <v>0</v>
      </c>
    </row>
    <row r="244" spans="1:45" s="26" customFormat="1" ht="12" x14ac:dyDescent="0.25">
      <c r="A244" s="56"/>
      <c r="B244" s="42">
        <v>3132</v>
      </c>
      <c r="C244" s="41" t="s">
        <v>206</v>
      </c>
      <c r="D244" s="60">
        <v>0</v>
      </c>
      <c r="E244" s="59">
        <v>0</v>
      </c>
      <c r="F244" s="59">
        <v>0</v>
      </c>
      <c r="G244" s="83">
        <v>0</v>
      </c>
    </row>
    <row r="245" spans="1:45" s="26" customFormat="1" ht="24" x14ac:dyDescent="0.25">
      <c r="A245" s="111" t="s">
        <v>52</v>
      </c>
      <c r="B245" s="111"/>
      <c r="C245" s="53" t="s">
        <v>51</v>
      </c>
      <c r="D245" s="65">
        <f>+D246+D254</f>
        <v>0</v>
      </c>
      <c r="E245" s="65">
        <f t="shared" ref="E245:G245" si="20">+E246+E254</f>
        <v>463500</v>
      </c>
      <c r="F245" s="65">
        <f t="shared" si="20"/>
        <v>486675</v>
      </c>
      <c r="G245" s="65">
        <f t="shared" si="20"/>
        <v>486675</v>
      </c>
    </row>
    <row r="246" spans="1:45" s="26" customFormat="1" ht="24" x14ac:dyDescent="0.25">
      <c r="A246" s="114" t="s">
        <v>7</v>
      </c>
      <c r="B246" s="114"/>
      <c r="C246" s="40" t="s">
        <v>229</v>
      </c>
      <c r="D246" s="58"/>
      <c r="E246" s="58">
        <f>SUM(E247:E253)</f>
        <v>69300</v>
      </c>
      <c r="F246" s="58">
        <f>SUM(F247:F253)</f>
        <v>72765</v>
      </c>
      <c r="G246" s="58">
        <f>SUM(G247:G253)</f>
        <v>72765</v>
      </c>
    </row>
    <row r="247" spans="1:45" s="26" customFormat="1" ht="12" x14ac:dyDescent="0.25">
      <c r="A247" s="52" t="s">
        <v>213</v>
      </c>
      <c r="B247" s="51">
        <v>311</v>
      </c>
      <c r="C247" s="52" t="s">
        <v>24</v>
      </c>
      <c r="D247" s="63"/>
      <c r="E247" s="59">
        <v>58000</v>
      </c>
      <c r="F247" s="59">
        <v>60900</v>
      </c>
      <c r="G247" s="59">
        <v>60900</v>
      </c>
    </row>
    <row r="248" spans="1:45" s="26" customFormat="1" ht="24.75" customHeight="1" x14ac:dyDescent="0.25">
      <c r="A248" s="52"/>
      <c r="B248" s="51">
        <v>3111</v>
      </c>
      <c r="C248" s="52" t="s">
        <v>98</v>
      </c>
      <c r="D248" s="64"/>
      <c r="E248" s="59"/>
      <c r="F248" s="59"/>
      <c r="G248" s="59"/>
      <c r="O248" s="26" t="s">
        <v>233</v>
      </c>
    </row>
    <row r="249" spans="1:45" s="26" customFormat="1" ht="12" customHeight="1" x14ac:dyDescent="0.25">
      <c r="A249" s="52"/>
      <c r="B249" s="51">
        <v>312</v>
      </c>
      <c r="C249" s="52"/>
      <c r="D249" s="64"/>
      <c r="E249" s="59">
        <v>2500</v>
      </c>
      <c r="F249" s="59">
        <v>2625</v>
      </c>
      <c r="G249" s="59">
        <v>2625</v>
      </c>
    </row>
    <row r="250" spans="1:45" s="26" customFormat="1" ht="12" x14ac:dyDescent="0.25">
      <c r="A250" s="52" t="s">
        <v>214</v>
      </c>
      <c r="B250" s="51">
        <v>313</v>
      </c>
      <c r="C250" s="52" t="s">
        <v>25</v>
      </c>
      <c r="D250" s="63"/>
      <c r="E250" s="59"/>
      <c r="F250" s="59"/>
      <c r="G250" s="59"/>
    </row>
    <row r="251" spans="1:45" ht="15" customHeight="1" x14ac:dyDescent="0.3">
      <c r="A251" s="52"/>
      <c r="B251" s="51">
        <v>3132</v>
      </c>
      <c r="C251" s="52" t="s">
        <v>206</v>
      </c>
      <c r="D251" s="64"/>
      <c r="E251" s="59">
        <v>5400</v>
      </c>
      <c r="F251" s="59">
        <v>5670</v>
      </c>
      <c r="G251" s="59">
        <v>5670</v>
      </c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</row>
    <row r="252" spans="1:45" ht="15" customHeight="1" x14ac:dyDescent="0.3">
      <c r="A252" s="52" t="s">
        <v>215</v>
      </c>
      <c r="B252" s="51">
        <v>321</v>
      </c>
      <c r="C252" s="52" t="s">
        <v>32</v>
      </c>
      <c r="D252" s="63"/>
      <c r="E252" s="59"/>
      <c r="F252" s="59"/>
      <c r="G252" s="59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</row>
    <row r="253" spans="1:45" ht="12" customHeight="1" x14ac:dyDescent="0.3">
      <c r="A253" s="52"/>
      <c r="B253" s="51">
        <v>3212</v>
      </c>
      <c r="C253" s="52" t="s">
        <v>208</v>
      </c>
      <c r="D253" s="64"/>
      <c r="E253" s="59">
        <v>3400</v>
      </c>
      <c r="F253" s="59">
        <v>3570</v>
      </c>
      <c r="G253" s="59">
        <v>3570</v>
      </c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</row>
    <row r="254" spans="1:45" s="26" customFormat="1" ht="24" x14ac:dyDescent="0.25">
      <c r="A254" s="110" t="s">
        <v>7</v>
      </c>
      <c r="B254" s="110"/>
      <c r="C254" s="43" t="s">
        <v>17</v>
      </c>
      <c r="D254" s="61"/>
      <c r="E254" s="61">
        <f>SUM(E255:E260)</f>
        <v>394200</v>
      </c>
      <c r="F254" s="61">
        <f t="shared" ref="F254:G254" si="21">SUM(F255:F260)</f>
        <v>413910</v>
      </c>
      <c r="G254" s="61">
        <f t="shared" si="21"/>
        <v>413910</v>
      </c>
    </row>
    <row r="255" spans="1:45" s="26" customFormat="1" ht="12" x14ac:dyDescent="0.25">
      <c r="A255" s="41" t="s">
        <v>216</v>
      </c>
      <c r="B255" s="42">
        <v>311</v>
      </c>
      <c r="C255" s="41" t="s">
        <v>24</v>
      </c>
      <c r="D255" s="59"/>
      <c r="E255" s="59">
        <v>330000</v>
      </c>
      <c r="F255" s="59">
        <v>346500</v>
      </c>
      <c r="G255" s="59">
        <v>346500</v>
      </c>
    </row>
    <row r="256" spans="1:45" s="26" customFormat="1" ht="11.25" customHeight="1" x14ac:dyDescent="0.25">
      <c r="A256" s="41"/>
      <c r="B256" s="42">
        <v>3111</v>
      </c>
      <c r="C256" s="41" t="s">
        <v>98</v>
      </c>
      <c r="D256" s="60"/>
      <c r="E256" s="59"/>
      <c r="F256" s="59"/>
      <c r="G256" s="59"/>
    </row>
    <row r="257" spans="1:45" s="26" customFormat="1" ht="12" customHeight="1" x14ac:dyDescent="0.25">
      <c r="A257" s="41"/>
      <c r="B257" s="42">
        <v>312</v>
      </c>
      <c r="C257" s="41"/>
      <c r="D257" s="60"/>
      <c r="E257" s="59">
        <v>14300</v>
      </c>
      <c r="F257" s="59">
        <v>15015</v>
      </c>
      <c r="G257" s="59">
        <v>15015</v>
      </c>
    </row>
    <row r="258" spans="1:45" s="26" customFormat="1" ht="12" x14ac:dyDescent="0.25">
      <c r="A258" s="41" t="s">
        <v>217</v>
      </c>
      <c r="B258" s="42">
        <v>313</v>
      </c>
      <c r="C258" s="41" t="s">
        <v>25</v>
      </c>
      <c r="D258" s="59"/>
      <c r="E258" s="59">
        <v>30600</v>
      </c>
      <c r="F258" s="59">
        <v>32130</v>
      </c>
      <c r="G258" s="59">
        <v>32130</v>
      </c>
    </row>
    <row r="259" spans="1:45" x14ac:dyDescent="0.3">
      <c r="A259" s="41"/>
      <c r="B259" s="42">
        <v>3132</v>
      </c>
      <c r="C259" s="41" t="s">
        <v>206</v>
      </c>
      <c r="D259" s="60"/>
      <c r="E259" s="59"/>
      <c r="F259" s="59"/>
      <c r="G259" s="59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</row>
    <row r="260" spans="1:45" x14ac:dyDescent="0.3">
      <c r="A260" s="41" t="s">
        <v>218</v>
      </c>
      <c r="B260" s="42">
        <v>321</v>
      </c>
      <c r="C260" s="41" t="s">
        <v>32</v>
      </c>
      <c r="D260" s="59"/>
      <c r="E260" s="59">
        <v>19300</v>
      </c>
      <c r="F260" s="59">
        <v>20265</v>
      </c>
      <c r="G260" s="59">
        <v>20265</v>
      </c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</row>
    <row r="261" spans="1:45" x14ac:dyDescent="0.3">
      <c r="A261" s="41"/>
      <c r="B261" s="42">
        <v>3212</v>
      </c>
      <c r="C261" s="41" t="s">
        <v>208</v>
      </c>
      <c r="D261" s="60"/>
      <c r="E261" s="59"/>
      <c r="F261" s="59"/>
      <c r="G261" s="59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</row>
  </sheetData>
  <mergeCells count="42">
    <mergeCell ref="A43:B43"/>
    <mergeCell ref="A50:B50"/>
    <mergeCell ref="A55:B55"/>
    <mergeCell ref="A60:B60"/>
    <mergeCell ref="A61:B61"/>
    <mergeCell ref="A21:B21"/>
    <mergeCell ref="A26:B26"/>
    <mergeCell ref="A31:B31"/>
    <mergeCell ref="A34:B34"/>
    <mergeCell ref="A38:B38"/>
    <mergeCell ref="A1:C1"/>
    <mergeCell ref="B6:C6"/>
    <mergeCell ref="A10:B10"/>
    <mergeCell ref="A11:B11"/>
    <mergeCell ref="A12:B12"/>
    <mergeCell ref="A71:B71"/>
    <mergeCell ref="A86:B86"/>
    <mergeCell ref="A134:B134"/>
    <mergeCell ref="A141:B141"/>
    <mergeCell ref="A144:B144"/>
    <mergeCell ref="A146:B146"/>
    <mergeCell ref="A147:B147"/>
    <mergeCell ref="A161:B161"/>
    <mergeCell ref="A175:B175"/>
    <mergeCell ref="A179:B179"/>
    <mergeCell ref="A150:B150"/>
    <mergeCell ref="A182:B182"/>
    <mergeCell ref="A185:B185"/>
    <mergeCell ref="A188:B188"/>
    <mergeCell ref="A189:B189"/>
    <mergeCell ref="A198:B198"/>
    <mergeCell ref="A205:B205"/>
    <mergeCell ref="A206:B206"/>
    <mergeCell ref="A211:B211"/>
    <mergeCell ref="A245:B245"/>
    <mergeCell ref="A246:B246"/>
    <mergeCell ref="A254:B254"/>
    <mergeCell ref="A220:B220"/>
    <mergeCell ref="A221:B221"/>
    <mergeCell ref="A226:B226"/>
    <mergeCell ref="A229:B229"/>
    <mergeCell ref="A240:B240"/>
  </mergeCells>
  <pageMargins left="0.70866141732283472" right="0.70866141732283472" top="0.74803149606299213" bottom="0.74803149606299213" header="0.51181102362204722" footer="0.51181102362204722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DZSDŽ</vt:lpstr>
      <vt:lpstr>DZSDŽ!Podrucje_ispisa</vt:lpstr>
    </vt:vector>
  </TitlesOfParts>
  <Company>SDŽ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Ninčević Anita</dc:creator>
  <dc:description/>
  <cp:lastModifiedBy>Mijo Vukušić</cp:lastModifiedBy>
  <cp:revision>1</cp:revision>
  <cp:lastPrinted>2025-03-03T08:23:20Z</cp:lastPrinted>
  <dcterms:created xsi:type="dcterms:W3CDTF">2017-03-20T08:05:52Z</dcterms:created>
  <dcterms:modified xsi:type="dcterms:W3CDTF">2025-03-03T08:24:08Z</dcterms:modified>
  <dc:language>hr-HR</dc:language>
</cp:coreProperties>
</file>